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0" yWindow="360" windowWidth="19080" windowHeight="7200" activeTab="3"/>
  </bookViews>
  <sheets>
    <sheet name="Титульный лист" sheetId="3" r:id="rId1"/>
    <sheet name="1. График учебного процесса" sheetId="8" r:id="rId2"/>
    <sheet name="2. Сводные данные" sheetId="4" r:id="rId3"/>
    <sheet name="3. Учебный план" sheetId="1" r:id="rId4"/>
    <sheet name="4. Практика" sheetId="5" r:id="rId5"/>
    <sheet name="5. Кабинеты" sheetId="6" r:id="rId6"/>
  </sheets>
  <definedNames>
    <definedName name="Z_57D88D58_2859_40EA_81D8_9DFDEE34D3AB_.wvu.Cols" localSheetId="3" hidden="1">'3. Учебный план'!$C:$F,'3. Учебный план'!$K:$AB</definedName>
    <definedName name="_xlnm.Print_Area" localSheetId="1">'1. График учебного процесса'!$A$1:$BB$31</definedName>
    <definedName name="_xlnm.Print_Area" localSheetId="2">'2. Сводные данные'!$A$1:$P$19</definedName>
    <definedName name="_xlnm.Print_Area" localSheetId="0">'Титульный лист'!$A$1:$BA$33</definedName>
  </definedNames>
  <calcPr calcId="124519"/>
  <customWorkbookViews>
    <customWorkbookView name="Инна Владимировна - Личное представление" guid="{57D88D58-2859-40EA-81D8-9DFDEE34D3AB}" mergeInterval="0" personalView="1" maximized="1" windowWidth="1276" windowHeight="799" activeSheetId="2"/>
  </customWorkbookViews>
</workbook>
</file>

<file path=xl/calcChain.xml><?xml version="1.0" encoding="utf-8"?>
<calcChain xmlns="http://schemas.openxmlformats.org/spreadsheetml/2006/main">
  <c r="AU71" i="1"/>
  <c r="AU69"/>
  <c r="AK52" l="1"/>
  <c r="AK53"/>
  <c r="B4" i="4" l="1"/>
  <c r="B3"/>
  <c r="AN60" i="1"/>
  <c r="AR66"/>
  <c r="AS66"/>
  <c r="AT66"/>
  <c r="AQ66"/>
  <c r="AU66"/>
  <c r="AU64"/>
  <c r="AR64"/>
  <c r="AS64"/>
  <c r="AT64"/>
  <c r="AQ64"/>
  <c r="AS62"/>
  <c r="AT62"/>
  <c r="AU68"/>
  <c r="AU67"/>
  <c r="AE60"/>
  <c r="AF38"/>
  <c r="AF60" s="1"/>
  <c r="AE38"/>
  <c r="AW54"/>
  <c r="AK54"/>
  <c r="AI54" s="1"/>
  <c r="AJ51"/>
  <c r="AL51"/>
  <c r="AM51"/>
  <c r="AN51"/>
  <c r="AO51"/>
  <c r="AP51"/>
  <c r="AQ51"/>
  <c r="AR51"/>
  <c r="AS51"/>
  <c r="AT51"/>
  <c r="AW51" s="1"/>
  <c r="AV51"/>
  <c r="AU57"/>
  <c r="AI57"/>
  <c r="AH57" s="1"/>
  <c r="AI53"/>
  <c r="AH53" s="1"/>
  <c r="AU53" s="1"/>
  <c r="AK55"/>
  <c r="AI55" s="1"/>
  <c r="AH55" s="1"/>
  <c r="AU55" s="1"/>
  <c r="AK56"/>
  <c r="AI56" s="1"/>
  <c r="AH56" s="1"/>
  <c r="AU56" s="1"/>
  <c r="AV39"/>
  <c r="AK48"/>
  <c r="AK49"/>
  <c r="AI49" s="1"/>
  <c r="AH49" s="1"/>
  <c r="AU49" s="1"/>
  <c r="AU44"/>
  <c r="AK47"/>
  <c r="AI47" s="1"/>
  <c r="AH47" s="1"/>
  <c r="AU47" s="1"/>
  <c r="AI48"/>
  <c r="AH48" s="1"/>
  <c r="AU48" s="1"/>
  <c r="AI50"/>
  <c r="AH50" s="1"/>
  <c r="AU50" s="1"/>
  <c r="AJ39"/>
  <c r="AL39"/>
  <c r="AM39"/>
  <c r="AN39"/>
  <c r="AO39"/>
  <c r="AP39"/>
  <c r="AQ39"/>
  <c r="AR39"/>
  <c r="AS39"/>
  <c r="AT39"/>
  <c r="AV32"/>
  <c r="AJ32"/>
  <c r="AL32"/>
  <c r="AM32"/>
  <c r="AN32"/>
  <c r="AO32"/>
  <c r="AP32"/>
  <c r="AQ32"/>
  <c r="AR32"/>
  <c r="AS32"/>
  <c r="AT32"/>
  <c r="AU28"/>
  <c r="AU11"/>
  <c r="AW11"/>
  <c r="AW12"/>
  <c r="AW13"/>
  <c r="AW14"/>
  <c r="AW15"/>
  <c r="AW16"/>
  <c r="AW17"/>
  <c r="AW18"/>
  <c r="AW19"/>
  <c r="AW20"/>
  <c r="AW21"/>
  <c r="AW22"/>
  <c r="AW23"/>
  <c r="AW24"/>
  <c r="AW26"/>
  <c r="AW27"/>
  <c r="AW28"/>
  <c r="AW29"/>
  <c r="AW30"/>
  <c r="AW31"/>
  <c r="AW32"/>
  <c r="AW33"/>
  <c r="AW34"/>
  <c r="AW35"/>
  <c r="AW36"/>
  <c r="AW37"/>
  <c r="AW40"/>
  <c r="AW41"/>
  <c r="AW42"/>
  <c r="AW43"/>
  <c r="AW44"/>
  <c r="AW46"/>
  <c r="AW47"/>
  <c r="AW48"/>
  <c r="AW49"/>
  <c r="AW50"/>
  <c r="AW52"/>
  <c r="AW53"/>
  <c r="AW55"/>
  <c r="AW56"/>
  <c r="AW57"/>
  <c r="AW58"/>
  <c r="AW59"/>
  <c r="AK46"/>
  <c r="AI46" s="1"/>
  <c r="AH46" s="1"/>
  <c r="AU46" s="1"/>
  <c r="AV45"/>
  <c r="AV25"/>
  <c r="AV10"/>
  <c r="AV9" s="1"/>
  <c r="AK37"/>
  <c r="AI37" s="1"/>
  <c r="AH37" s="1"/>
  <c r="AU37" s="1"/>
  <c r="AW39" l="1"/>
  <c r="AH54"/>
  <c r="AK51"/>
  <c r="AV38"/>
  <c r="AV60" s="1"/>
  <c r="AK41"/>
  <c r="AK42"/>
  <c r="AK43"/>
  <c r="AI43" s="1"/>
  <c r="AH43" s="1"/>
  <c r="AU43" s="1"/>
  <c r="AK40"/>
  <c r="AK34"/>
  <c r="AK32" s="1"/>
  <c r="AK35"/>
  <c r="AK36"/>
  <c r="AK33"/>
  <c r="AK27"/>
  <c r="AK28"/>
  <c r="AK29"/>
  <c r="AK30"/>
  <c r="AK31"/>
  <c r="AK26"/>
  <c r="AI26" s="1"/>
  <c r="AK12"/>
  <c r="AK13"/>
  <c r="AK14"/>
  <c r="AK15"/>
  <c r="AK16"/>
  <c r="AK17"/>
  <c r="AK18"/>
  <c r="AK19"/>
  <c r="AK20"/>
  <c r="AK21"/>
  <c r="AK22"/>
  <c r="AK23"/>
  <c r="AK24"/>
  <c r="AK11"/>
  <c r="AI11" s="1"/>
  <c r="AK39" l="1"/>
  <c r="AJ45"/>
  <c r="AK45"/>
  <c r="AL45"/>
  <c r="AM45"/>
  <c r="AN45"/>
  <c r="AO45"/>
  <c r="AP45"/>
  <c r="AQ45"/>
  <c r="AR45"/>
  <c r="AR38" s="1"/>
  <c r="AS45"/>
  <c r="AT45"/>
  <c r="AW45" l="1"/>
  <c r="AI52"/>
  <c r="AH52" l="1"/>
  <c r="AI51"/>
  <c r="AK25"/>
  <c r="AU52" l="1"/>
  <c r="AU51" s="1"/>
  <c r="AH51"/>
  <c r="AI12"/>
  <c r="AI27"/>
  <c r="AH27" s="1"/>
  <c r="AU27" s="1"/>
  <c r="AK10" l="1"/>
  <c r="AK9" l="1"/>
  <c r="AH26"/>
  <c r="AU26" s="1"/>
  <c r="AN29"/>
  <c r="AI29"/>
  <c r="AH29" s="1"/>
  <c r="AU29" s="1"/>
  <c r="AJ25"/>
  <c r="AL25"/>
  <c r="AM25"/>
  <c r="AN25"/>
  <c r="AO25"/>
  <c r="AP25"/>
  <c r="AQ25"/>
  <c r="AR25"/>
  <c r="AS25"/>
  <c r="AT25"/>
  <c r="AW25" l="1"/>
  <c r="AH45" l="1"/>
  <c r="AU45" s="1"/>
  <c r="AI45"/>
  <c r="AI42"/>
  <c r="AI40"/>
  <c r="AH40" s="1"/>
  <c r="AU40" s="1"/>
  <c r="AI41"/>
  <c r="AH41" s="1"/>
  <c r="AU41" s="1"/>
  <c r="AI34"/>
  <c r="AI35"/>
  <c r="AH35" s="1"/>
  <c r="AU35" s="1"/>
  <c r="AI36"/>
  <c r="AH36" s="1"/>
  <c r="AU36" s="1"/>
  <c r="AI33"/>
  <c r="AH33" s="1"/>
  <c r="AU33" s="1"/>
  <c r="AH34" l="1"/>
  <c r="AI32"/>
  <c r="AH42"/>
  <c r="AI39"/>
  <c r="AI38" s="1"/>
  <c r="AT38"/>
  <c r="AJ38"/>
  <c r="AN38"/>
  <c r="AL38"/>
  <c r="AK38"/>
  <c r="AK60" s="1"/>
  <c r="AP38"/>
  <c r="AS38"/>
  <c r="AQ38"/>
  <c r="AO38"/>
  <c r="AM38"/>
  <c r="AU34" l="1"/>
  <c r="AU32" s="1"/>
  <c r="AH32"/>
  <c r="AU42"/>
  <c r="AH39"/>
  <c r="AW38"/>
  <c r="AU38"/>
  <c r="AU59"/>
  <c r="AI31"/>
  <c r="AH31" s="1"/>
  <c r="AU31" s="1"/>
  <c r="AI30"/>
  <c r="AI24"/>
  <c r="AH24" s="1"/>
  <c r="AU24" s="1"/>
  <c r="AI23"/>
  <c r="AH23" s="1"/>
  <c r="AU23" s="1"/>
  <c r="AI22"/>
  <c r="AH22" s="1"/>
  <c r="AU22" s="1"/>
  <c r="AI21"/>
  <c r="AH21" s="1"/>
  <c r="AU21" s="1"/>
  <c r="AI20"/>
  <c r="AH20" s="1"/>
  <c r="AU20" s="1"/>
  <c r="AI19"/>
  <c r="AH19" s="1"/>
  <c r="AU19" s="1"/>
  <c r="AI18"/>
  <c r="AH18" s="1"/>
  <c r="AU18" s="1"/>
  <c r="AI17"/>
  <c r="AH17" s="1"/>
  <c r="AU17" s="1"/>
  <c r="AI16"/>
  <c r="AH16" s="1"/>
  <c r="AU16" s="1"/>
  <c r="AI15"/>
  <c r="AH15" s="1"/>
  <c r="AU15" s="1"/>
  <c r="AI14"/>
  <c r="AH14" s="1"/>
  <c r="AU14" s="1"/>
  <c r="AI13"/>
  <c r="AH13" s="1"/>
  <c r="AU13" s="1"/>
  <c r="AH12"/>
  <c r="AU12" s="1"/>
  <c r="AU10" s="1"/>
  <c r="AH11"/>
  <c r="AT10"/>
  <c r="AT9" s="1"/>
  <c r="AS10"/>
  <c r="AR10"/>
  <c r="AR9" s="1"/>
  <c r="AQ10"/>
  <c r="AQ9" s="1"/>
  <c r="AQ62" s="1"/>
  <c r="AP10"/>
  <c r="AP9" s="1"/>
  <c r="AP60" s="1"/>
  <c r="AO10"/>
  <c r="AO9" s="1"/>
  <c r="AN10"/>
  <c r="AN9" s="1"/>
  <c r="AM10"/>
  <c r="AM9" s="1"/>
  <c r="AM60" s="1"/>
  <c r="AL10"/>
  <c r="AL9" s="1"/>
  <c r="AL60" s="1"/>
  <c r="AJ10"/>
  <c r="AJ9" s="1"/>
  <c r="AJ60" s="1"/>
  <c r="AR60" l="1"/>
  <c r="AR62"/>
  <c r="AU62" s="1"/>
  <c r="AS9"/>
  <c r="AW9" s="1"/>
  <c r="AW10"/>
  <c r="AU39"/>
  <c r="AH38"/>
  <c r="AS60"/>
  <c r="AT60"/>
  <c r="AQ60"/>
  <c r="AH30"/>
  <c r="AI25"/>
  <c r="AH10"/>
  <c r="AH9" s="1"/>
  <c r="AU9" s="1"/>
  <c r="AI10"/>
  <c r="AI9" s="1"/>
  <c r="AH25" l="1"/>
  <c r="AU30"/>
  <c r="AU25" s="1"/>
  <c r="AW60"/>
  <c r="AH60"/>
  <c r="AI60"/>
  <c r="E5" i="5" l="1"/>
  <c r="H3" i="4"/>
  <c r="H4"/>
  <c r="B5"/>
  <c r="C5"/>
  <c r="D5"/>
  <c r="E5"/>
  <c r="F5"/>
  <c r="G5"/>
  <c r="H5" l="1"/>
  <c r="AU60" i="1" l="1"/>
</calcChain>
</file>

<file path=xl/sharedStrings.xml><?xml version="1.0" encoding="utf-8"?>
<sst xmlns="http://schemas.openxmlformats.org/spreadsheetml/2006/main" count="389" uniqueCount="255">
  <si>
    <t>I курс</t>
  </si>
  <si>
    <t>II курс</t>
  </si>
  <si>
    <t>Физическая культура</t>
  </si>
  <si>
    <t>Безопасность жизнедеятельности</t>
  </si>
  <si>
    <t>Индекс</t>
  </si>
  <si>
    <t>История</t>
  </si>
  <si>
    <t>П.00</t>
  </si>
  <si>
    <t>ОП.00</t>
  </si>
  <si>
    <t>ОП.01</t>
  </si>
  <si>
    <t>ОП.02</t>
  </si>
  <si>
    <t>ОП.03</t>
  </si>
  <si>
    <t>ОП.04</t>
  </si>
  <si>
    <t>ПМ.01</t>
  </si>
  <si>
    <t>МДК.01.01</t>
  </si>
  <si>
    <t>ПМ.02</t>
  </si>
  <si>
    <t>всего занятий</t>
  </si>
  <si>
    <t>Учебная нагрузка обучающихся (час.)</t>
  </si>
  <si>
    <t>Физика</t>
  </si>
  <si>
    <t>УП.01</t>
  </si>
  <si>
    <t>ПП.01</t>
  </si>
  <si>
    <t>УП.02</t>
  </si>
  <si>
    <t>ПП.02</t>
  </si>
  <si>
    <t>Всего</t>
  </si>
  <si>
    <t>1 сем. 17 нед.</t>
  </si>
  <si>
    <t>1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</si>
  <si>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</si>
  <si>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</si>
  <si>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</si>
  <si>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</si>
  <si>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</si>
  <si>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</si>
  <si>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</si>
  <si>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</si>
  <si>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</si>
  <si>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</si>
  <si>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</si>
  <si>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 xml:space="preserve">самостоятельная учебная работа </t>
  </si>
  <si>
    <t>Наименование циклов, дисциплин, профессиональных модулей, МДК, практик</t>
  </si>
  <si>
    <t>МДК.02.01</t>
  </si>
  <si>
    <t>Формы промежуточной аттестации</t>
  </si>
  <si>
    <t>МДК.01.02</t>
  </si>
  <si>
    <t>ПА</t>
  </si>
  <si>
    <t>ГИА.00</t>
  </si>
  <si>
    <t>дисциплин и МДК</t>
  </si>
  <si>
    <t>экзаменов</t>
  </si>
  <si>
    <t>зачетов</t>
  </si>
  <si>
    <t>диф. зачетов</t>
  </si>
  <si>
    <t>производственной практики</t>
  </si>
  <si>
    <t>учебной практики</t>
  </si>
  <si>
    <t>Общеобразовательные учебные дисциплины</t>
  </si>
  <si>
    <t>ОУД</t>
  </si>
  <si>
    <t>ОУД.01</t>
  </si>
  <si>
    <t>ОУД.04</t>
  </si>
  <si>
    <t>ОУД.05</t>
  </si>
  <si>
    <t>ОУД.06</t>
  </si>
  <si>
    <t>ОУД.03</t>
  </si>
  <si>
    <t>ОУД.10</t>
  </si>
  <si>
    <t>География</t>
  </si>
  <si>
    <t>ОУД.07</t>
  </si>
  <si>
    <t>Информатика</t>
  </si>
  <si>
    <t>ОУД.08</t>
  </si>
  <si>
    <t>Нагрузка во взаимодействии с преподавателем</t>
  </si>
  <si>
    <t>по учебным дисциплинам и МДК</t>
  </si>
  <si>
    <t>теоретического обучения</t>
  </si>
  <si>
    <t>лаб. и практических занятий</t>
  </si>
  <si>
    <t xml:space="preserve">по практикам производственной и учебной </t>
  </si>
  <si>
    <t xml:space="preserve">Промежуточная аттестация </t>
  </si>
  <si>
    <t>14</t>
  </si>
  <si>
    <t>15</t>
  </si>
  <si>
    <t>16</t>
  </si>
  <si>
    <t>17</t>
  </si>
  <si>
    <t xml:space="preserve">Русский язык  </t>
  </si>
  <si>
    <t>Распределение обязательной учебной  нагрузки по курсам и семестрам (час. в семестр)</t>
  </si>
  <si>
    <t>ОУД.11</t>
  </si>
  <si>
    <t>ОУД.09</t>
  </si>
  <si>
    <t>Основы инженерной графики</t>
  </si>
  <si>
    <t>Основы электротехники</t>
  </si>
  <si>
    <t>Допуски и технические измерения</t>
  </si>
  <si>
    <t xml:space="preserve">Технология производства сварных конструкций </t>
  </si>
  <si>
    <t xml:space="preserve">Самостоятельная работа                  </t>
  </si>
  <si>
    <t>максимальная учебная нагрузка</t>
  </si>
  <si>
    <t>6</t>
  </si>
  <si>
    <t>18</t>
  </si>
  <si>
    <t>квалификационных экзаменов</t>
  </si>
  <si>
    <t>Математика</t>
  </si>
  <si>
    <t>ОУД.12</t>
  </si>
  <si>
    <t>Объем образовательной нагрузки</t>
  </si>
  <si>
    <t xml:space="preserve">промежуточная аттестация </t>
  </si>
  <si>
    <t xml:space="preserve">Химия </t>
  </si>
  <si>
    <t xml:space="preserve">Литература </t>
  </si>
  <si>
    <t>ОУД.02</t>
  </si>
  <si>
    <t>3. План учебного процесса</t>
  </si>
  <si>
    <t>К</t>
  </si>
  <si>
    <t>И</t>
  </si>
  <si>
    <t>А</t>
  </si>
  <si>
    <t>П</t>
  </si>
  <si>
    <t>У</t>
  </si>
  <si>
    <t>Т</t>
  </si>
  <si>
    <t>Каникулы</t>
  </si>
  <si>
    <t>Государственная итоговая аттестация</t>
  </si>
  <si>
    <t>Промежуточная аттестация</t>
  </si>
  <si>
    <t>Производственная практика</t>
  </si>
  <si>
    <t>Учебная практика</t>
  </si>
  <si>
    <t>Теоретическое обучение</t>
  </si>
  <si>
    <t>п</t>
  </si>
  <si>
    <t>у</t>
  </si>
  <si>
    <t>т</t>
  </si>
  <si>
    <t>к</t>
  </si>
  <si>
    <t>III</t>
  </si>
  <si>
    <t>II</t>
  </si>
  <si>
    <t>I</t>
  </si>
  <si>
    <t>VIII</t>
  </si>
  <si>
    <t>VII</t>
  </si>
  <si>
    <t>V</t>
  </si>
  <si>
    <t>IV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</si>
  <si>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</si>
  <si>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</si>
  <si>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</si>
  <si>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</si>
  <si>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</si>
  <si>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</si>
  <si>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</si>
  <si>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</si>
  <si>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</si>
  <si>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</si>
  <si>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</si>
  <si>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</si>
  <si>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</si>
  <si>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</si>
  <si>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</si>
  <si>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</si>
  <si>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</si>
  <si>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</si>
  <si>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</si>
  <si>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</si>
  <si>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t>с освоением  среднего  общего образования</t>
  </si>
  <si>
    <t xml:space="preserve">ПО ПРОФЕССИИ СРЕДНЕГО ПРОФЕССИОНАЛЬНОГО ОБРАЗОВАНИЯ </t>
  </si>
  <si>
    <t xml:space="preserve">ОСНОВНОЙ ОБРАЗОВАТЕЛЬНОЙ ПРОГРАММЫ ПОДГОТОВКИ КВАЛИФИЦИРОВАННЫХ РАБОЧИХ, СЛУЖАЩИХ </t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</si>
  <si>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</si>
  <si>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</si>
  <si>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</si>
  <si>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</si>
  <si>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</si>
  <si>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</si>
  <si>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</si>
  <si>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</si>
  <si>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</si>
  <si>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</si>
  <si>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</si>
  <si>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</si>
  <si>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</si>
  <si>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</si>
  <si>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</si>
  <si>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</si>
  <si>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</si>
  <si>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</si>
  <si>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</si>
  <si>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</si>
  <si>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</si>
  <si>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</si>
  <si>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</si>
  <si>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Слесарная</t>
  </si>
  <si>
    <t>Мастерские:</t>
  </si>
  <si>
    <t>Лаборатории:</t>
  </si>
  <si>
    <t>Охраны труда и безопасности жизнедеятельности</t>
  </si>
  <si>
    <t>Химии, биологии,  экологии</t>
  </si>
  <si>
    <t>Безопасности жизнедеятельности и охраны труда, технологии</t>
  </si>
  <si>
    <t>Информатики</t>
  </si>
  <si>
    <t>Истории</t>
  </si>
  <si>
    <t>Физики</t>
  </si>
  <si>
    <t>Математики</t>
  </si>
  <si>
    <t xml:space="preserve">Иностранного языка </t>
  </si>
  <si>
    <t>Русского языка и литературы</t>
  </si>
  <si>
    <t>Кабинеты:</t>
  </si>
  <si>
    <t>№ пп</t>
  </si>
  <si>
    <t>5. Перечень лабораторий, кабинетов, мастерских и др.</t>
  </si>
  <si>
    <t>15.01.05 Сварщик (ручной и частично механизированной сварки (наплавки)</t>
  </si>
  <si>
    <t>Технической графики</t>
  </si>
  <si>
    <t>Теоретических основ сварки и резки металлов</t>
  </si>
  <si>
    <t>Материаловедения</t>
  </si>
  <si>
    <t>Электротехники и автоматизации производства</t>
  </si>
  <si>
    <t>Испытания материалов и контроля качества сварных соединений</t>
  </si>
  <si>
    <t>Сварочная для сварки металлов</t>
  </si>
  <si>
    <t>Полигоны:</t>
  </si>
  <si>
    <t>Сварочный</t>
  </si>
  <si>
    <t>Основы финансовой грамотности</t>
  </si>
  <si>
    <r>
      <t xml:space="preserve">форма обучения: </t>
    </r>
    <r>
      <rPr>
        <b/>
        <sz val="18"/>
        <rFont val="Times New Roman"/>
        <family val="1"/>
        <charset val="204"/>
      </rPr>
      <t>очная</t>
    </r>
  </si>
  <si>
    <r>
      <t>профиль получаемого профессионального образования: технический</t>
    </r>
    <r>
      <rPr>
        <b/>
        <sz val="18"/>
        <rFont val="Times New Roman"/>
        <family val="1"/>
        <charset val="204"/>
      </rPr>
      <t xml:space="preserve">   </t>
    </r>
    <r>
      <rPr>
        <sz val="18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</si>
  <si>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ОУД.13</t>
  </si>
  <si>
    <t>зачет</t>
  </si>
  <si>
    <t>дифференцированный зачет</t>
  </si>
  <si>
    <t>экзамен</t>
  </si>
  <si>
    <t>другие формы контроля</t>
  </si>
  <si>
    <t>19</t>
  </si>
  <si>
    <r>
      <t xml:space="preserve">нормативный срок получения образования: </t>
    </r>
    <r>
      <rPr>
        <b/>
        <sz val="18"/>
        <rFont val="Times New Roman"/>
        <family val="1"/>
        <charset val="204"/>
      </rPr>
      <t xml:space="preserve"> 1 год 10 месяцев</t>
    </r>
    <r>
      <rPr>
        <sz val="18"/>
        <rFont val="Times New Roman"/>
        <family val="1"/>
        <charset val="204"/>
      </rPr>
      <t xml:space="preserve"> на базе основного общего образования </t>
    </r>
  </si>
  <si>
    <t>Итого обязательные общеобразовательные дисциплины</t>
  </si>
  <si>
    <t>Биология</t>
  </si>
  <si>
    <t>Обществознание</t>
  </si>
  <si>
    <t xml:space="preserve">Иностранный язык </t>
  </si>
  <si>
    <t>Индивидуальный проект</t>
  </si>
  <si>
    <t>36 ч.</t>
  </si>
  <si>
    <t>2 сем. 24 нед.</t>
  </si>
  <si>
    <t xml:space="preserve">3 сем. 17 нед.
</t>
  </si>
  <si>
    <t xml:space="preserve">4 сем.  24 нед.
</t>
  </si>
  <si>
    <t>2,3,4</t>
  </si>
  <si>
    <t>Основы безопасности и защиты Родины</t>
  </si>
  <si>
    <t>Социально-гуманитарный цикл</t>
  </si>
  <si>
    <t>СГ.01</t>
  </si>
  <si>
    <t>СГ.02</t>
  </si>
  <si>
    <t>История России</t>
  </si>
  <si>
    <t>Иностранный язык в профессиональной деятельности</t>
  </si>
  <si>
    <t>СГ.03</t>
  </si>
  <si>
    <t>СГ.04</t>
  </si>
  <si>
    <t>СГ.05</t>
  </si>
  <si>
    <t>СГ.06</t>
  </si>
  <si>
    <t>Основы бережливого производства</t>
  </si>
  <si>
    <t>ПМ.03</t>
  </si>
  <si>
    <t>МДК.03.01</t>
  </si>
  <si>
    <t>УП.03</t>
  </si>
  <si>
    <t>ПП.03</t>
  </si>
  <si>
    <r>
      <t xml:space="preserve">квалификация: </t>
    </r>
    <r>
      <rPr>
        <b/>
        <sz val="18"/>
        <rFont val="Times New Roman"/>
        <family val="1"/>
        <charset val="204"/>
      </rPr>
      <t xml:space="preserve"> сварщик </t>
    </r>
  </si>
  <si>
    <t>Техника и технология частично механизированной сварки (наплавки) плавлением</t>
  </si>
  <si>
    <t>Экзамен квалификационный ПМ.01</t>
  </si>
  <si>
    <t>Экзамен квалификационный ПМ.02</t>
  </si>
  <si>
    <t>Экзамен квалификационный ПМ.03</t>
  </si>
  <si>
    <t xml:space="preserve">Общепрофессиональный цикл  </t>
  </si>
  <si>
    <t xml:space="preserve">Профессиональный цикл  </t>
  </si>
  <si>
    <t xml:space="preserve">Государственная итоговая аттестация ДЭ </t>
  </si>
  <si>
    <t>Материаловедение</t>
  </si>
  <si>
    <t>Выполнение  подготовительных, сборочных операций перед сваркой и контроль сварных соединений</t>
  </si>
  <si>
    <t>Выполнение ручной дуговой сварки (наплавка, резка) плавящимся покрытым электродом</t>
  </si>
  <si>
    <t>Техника и технология ручной дуговой сварки (наплавки) и резки металлов</t>
  </si>
  <si>
    <t xml:space="preserve">Выполнение частично механизированной сварки (наплавки) плавлением </t>
  </si>
  <si>
    <t>МДК.03.02</t>
  </si>
  <si>
    <t>Сварочные материалы и оборудование для частично механизированной сварки (наплавки) плавлением</t>
  </si>
  <si>
    <t>Подготовительные и сборочные операции перед сваркой и контроль качества сварных соединений</t>
  </si>
  <si>
    <t>Основы технологии сварки</t>
  </si>
  <si>
    <t>МДК.02.02</t>
  </si>
  <si>
    <t>приказ об утверждении ФГОС СПО 15.01.05 Сварщик (ручной и частично механизированной сварки (наплавки): Министерства просвещения Российской Федерации от 15 ноября 2023 г. N 863, (зарегистрирован Министерством юстиции Российской Федерации 15 декабря 2023 г. рег.№ 76433)</t>
  </si>
  <si>
    <t xml:space="preserve">Консультации на учебную группу за счет времени учебных дисциплин
Государственная  итоговая аттестация:
в форме демонстрационного экзамена
</t>
  </si>
  <si>
    <t>консультации/курс</t>
  </si>
  <si>
    <t>СОГЛАСОВАНО</t>
  </si>
  <si>
    <r>
      <t xml:space="preserve">год начала подготовки по учебному плану </t>
    </r>
    <r>
      <rPr>
        <b/>
        <sz val="18"/>
        <rFont val="Times New Roman"/>
        <family val="1"/>
        <charset val="204"/>
      </rPr>
      <t>2026 год</t>
    </r>
  </si>
  <si>
    <t>Объем образовательной нагрузки в ак. час</t>
  </si>
  <si>
    <t>Вариативная часть образовательной программы в ак. час</t>
  </si>
  <si>
    <t>ОП.05</t>
  </si>
  <si>
    <t>Основы применения графических редакторов и редакторов видео-контента в
профессиональной деятельности</t>
  </si>
  <si>
    <t>МДК.03.03</t>
  </si>
  <si>
    <t>Выполнение роботизированной сварки</t>
  </si>
  <si>
    <t>Министерство  образования Ростовской области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</si>
  <si>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</si>
  <si>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</si>
  <si>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</si>
  <si>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</si>
  <si>
    <r>
      <rPr>
        <sz val="16"/>
        <rFont val="Times New Roman"/>
        <family val="1"/>
        <charset val="204"/>
      </rPr>
      <t xml:space="preserve">ООО "Комбайновый завод "Ростсельмаш"  Руководитель направления технологического отдела Дивизиона сварки                Д.А. Желудков ______________ "   " </t>
    </r>
    <r>
      <rPr>
        <sz val="18"/>
        <rFont val="Times New Roman"/>
        <family val="1"/>
        <charset val="204"/>
      </rPr>
      <t xml:space="preserve">                2026 г.                        </t>
    </r>
    <r>
      <rPr>
        <sz val="16"/>
        <rFont val="Times New Roman"/>
        <family val="1"/>
        <charset val="204"/>
      </rPr>
      <t>Подпись     Д.А. Желудкова      удостоверяю руководитель группы по работе с УЗ    и профориентации                          _________________   Н.С. Лупарь</t>
    </r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</si>
</sst>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28"/>
      <name val="Times New Roman"/>
      <family val="1"/>
      <charset val="204"/>
    </font>
    <font>
      <sz val="28"/>
      <name val="Arial Cyr"/>
      <charset val="204"/>
    </font>
    <font>
      <b/>
      <sz val="28"/>
      <name val="Times New Roman CYR"/>
    </font>
    <font>
      <b/>
      <sz val="28"/>
      <name val="Times New Roman Cyr"/>
      <charset val="204"/>
    </font>
    <font>
      <sz val="28"/>
      <name val="Times New Roman CYR"/>
    </font>
    <font>
      <sz val="2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14"/>
      <name val="Arial Cyr"/>
      <charset val="204"/>
    </font>
    <font>
      <b/>
      <sz val="28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381">
    <xf numFmtId="0" fontId="0" fillId="0" borderId="0" xfId="0"/>
    <xf numFmtId="0" fontId="0" fillId="0" borderId="0" xfId="0" applyFill="1"/>
    <xf numFmtId="0" fontId="6" fillId="0" borderId="0" xfId="0" applyFont="1" applyFill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36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0" fillId="5" borderId="0" xfId="0" applyFill="1"/>
    <xf numFmtId="0" fontId="20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0" xfId="0" applyFont="1" applyFill="1" applyAlignment="1">
      <alignment wrapText="1"/>
    </xf>
    <xf numFmtId="0" fontId="21" fillId="5" borderId="11" xfId="0" applyFont="1" applyFill="1" applyBorder="1" applyAlignment="1">
      <alignment vertical="center"/>
    </xf>
    <xf numFmtId="0" fontId="19" fillId="5" borderId="11" xfId="0" applyFont="1" applyFill="1" applyBorder="1" applyAlignment="1">
      <alignment horizontal="center" vertical="center"/>
    </xf>
    <xf numFmtId="0" fontId="20" fillId="5" borderId="0" xfId="0" applyFont="1" applyFill="1"/>
    <xf numFmtId="0" fontId="23" fillId="5" borderId="0" xfId="0" applyFont="1" applyFill="1" applyAlignment="1">
      <alignment horizontal="center"/>
    </xf>
    <xf numFmtId="0" fontId="21" fillId="5" borderId="0" xfId="0" applyFont="1" applyFill="1" applyBorder="1" applyAlignment="1">
      <alignment wrapText="1"/>
    </xf>
    <xf numFmtId="0" fontId="21" fillId="5" borderId="0" xfId="0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horizontal="center" wrapText="1"/>
    </xf>
    <xf numFmtId="0" fontId="24" fillId="5" borderId="0" xfId="0" applyFont="1" applyFill="1" applyAlignment="1">
      <alignment vertical="center" wrapText="1"/>
    </xf>
    <xf numFmtId="0" fontId="20" fillId="5" borderId="0" xfId="0" applyFont="1" applyFill="1" applyAlignment="1">
      <alignment horizontal="center"/>
    </xf>
    <xf numFmtId="0" fontId="25" fillId="5" borderId="0" xfId="0" applyFont="1" applyFill="1" applyAlignment="1">
      <alignment horizontal="left" vertical="center"/>
    </xf>
    <xf numFmtId="0" fontId="26" fillId="5" borderId="0" xfId="0" applyFont="1" applyFill="1" applyAlignment="1">
      <alignment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21" fillId="5" borderId="1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 wrapText="1"/>
    </xf>
    <xf numFmtId="0" fontId="29" fillId="7" borderId="3" xfId="0" applyFont="1" applyFill="1" applyBorder="1" applyAlignment="1">
      <alignment horizontal="center" vertical="center" wrapText="1"/>
    </xf>
    <xf numFmtId="1" fontId="4" fillId="7" borderId="3" xfId="0" applyNumberFormat="1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/>
    </xf>
    <xf numFmtId="0" fontId="0" fillId="0" borderId="12" xfId="0" applyBorder="1"/>
    <xf numFmtId="0" fontId="7" fillId="0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4" fillId="7" borderId="4" xfId="0" applyNumberFormat="1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1" fontId="29" fillId="7" borderId="3" xfId="0" applyNumberFormat="1" applyFont="1" applyFill="1" applyBorder="1" applyAlignment="1">
      <alignment horizontal="center" vertical="center"/>
    </xf>
    <xf numFmtId="1" fontId="29" fillId="6" borderId="3" xfId="0" applyNumberFormat="1" applyFont="1" applyFill="1" applyBorder="1" applyAlignment="1">
      <alignment horizontal="center" vertical="center"/>
    </xf>
    <xf numFmtId="0" fontId="29" fillId="7" borderId="3" xfId="0" applyFont="1" applyFill="1" applyBorder="1" applyAlignment="1">
      <alignment horizontal="center" vertical="center"/>
    </xf>
    <xf numFmtId="0" fontId="29" fillId="6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2" fillId="0" borderId="17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7" fillId="5" borderId="0" xfId="0" applyFont="1" applyFill="1" applyAlignment="1">
      <alignment horizontal="right" vertical="center" wrapText="1"/>
    </xf>
    <xf numFmtId="0" fontId="0" fillId="0" borderId="0" xfId="0" applyAlignment="1">
      <alignment vertical="center"/>
    </xf>
    <xf numFmtId="0" fontId="27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30" fillId="5" borderId="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7" fillId="5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0" fillId="0" borderId="14" xfId="0" applyNumberFormat="1" applyFill="1" applyBorder="1" applyAlignment="1"/>
    <xf numFmtId="0" fontId="0" fillId="0" borderId="14" xfId="0" applyBorder="1" applyAlignment="1"/>
    <xf numFmtId="0" fontId="0" fillId="0" borderId="14" xfId="0" applyFill="1" applyBorder="1" applyAlignment="1"/>
    <xf numFmtId="0" fontId="3" fillId="0" borderId="3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49" fontId="7" fillId="5" borderId="4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/>
    </xf>
    <xf numFmtId="49" fontId="4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textRotation="90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 wrapText="1"/>
    </xf>
    <xf numFmtId="0" fontId="13" fillId="7" borderId="3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7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center" vertical="center" textRotation="90"/>
    </xf>
    <xf numFmtId="0" fontId="4" fillId="0" borderId="24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2" xfId="0" applyFont="1" applyFill="1" applyBorder="1" applyAlignment="1">
      <alignment horizontal="center" textRotation="90" wrapText="1"/>
    </xf>
    <xf numFmtId="0" fontId="4" fillId="0" borderId="17" xfId="0" applyFont="1" applyFill="1" applyBorder="1" applyAlignment="1">
      <alignment horizontal="center" textRotation="90" wrapText="1"/>
    </xf>
    <xf numFmtId="0" fontId="4" fillId="7" borderId="3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99CCFF"/>
      <color rgb="FFFFCC99"/>
      <color rgb="FFFFCC00"/>
      <color rgb="FFCCFFFF"/>
      <color rgb="FFFFCCCC"/>
      <color rgb="FF66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37"/>
  <sheetViews>
    <sheetView view="pageBreakPreview" zoomScale="60" zoomScaleNormal="86" workbookViewId="0">
      <selection activeCell="A7" sqref="A7:U9"/>
    </sheetView>
  </sheetViews>
  <sheetFormatPr defaultRowHeight="12.75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31" customWidth="1"/>
    <col min="19" max="22" width="3.7109375" customWidth="1"/>
    <col min="23" max="23" width="3.7109375" style="30" customWidth="1"/>
    <col min="24" max="24" width="3.5703125" customWidth="1"/>
    <col min="25" max="53" width="3.7109375" customWidth="1"/>
  </cols>
  <sheetData>
    <row r="1" spans="1:53" s="36" customFormat="1" ht="18.75" customHeight="1">
      <c r="A1" s="206" t="s">
        <v>249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  <c r="AX1" s="206"/>
      <c r="AY1" s="206"/>
      <c r="AZ1" s="206"/>
      <c r="BA1" s="206"/>
    </row>
    <row r="2" spans="1:53" s="36" customFormat="1" ht="15" customHeight="1">
      <c r="A2" s="206" t="s">
        <v>144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</row>
    <row r="3" spans="1:53" s="36" customFormat="1" ht="21" customHeight="1">
      <c r="A3" s="206" t="s">
        <v>143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</row>
    <row r="4" spans="1:53" s="36" customFormat="1" ht="17.25" customHeight="1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</row>
    <row r="5" spans="1:53" s="36" customFormat="1" ht="21.95" customHeight="1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6"/>
      <c r="P5" s="96"/>
      <c r="Q5" s="96"/>
      <c r="R5" s="96"/>
      <c r="S5" s="95"/>
      <c r="T5" s="95"/>
      <c r="U5" s="95"/>
      <c r="V5" s="95"/>
      <c r="W5" s="96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</row>
    <row r="6" spans="1:53" s="36" customFormat="1" ht="31.5" customHeight="1">
      <c r="A6" s="209" t="s">
        <v>241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95"/>
      <c r="N6" s="95"/>
      <c r="O6" s="96"/>
      <c r="P6" s="96"/>
      <c r="Q6" s="96"/>
      <c r="R6" s="96"/>
      <c r="S6" s="95"/>
      <c r="T6" s="95"/>
      <c r="U6" s="95"/>
      <c r="V6" s="95"/>
      <c r="W6" s="96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207" t="s">
        <v>141</v>
      </c>
      <c r="AT6" s="207"/>
      <c r="AU6" s="207"/>
      <c r="AV6" s="207"/>
      <c r="AW6" s="207"/>
      <c r="AX6" s="207"/>
      <c r="AY6" s="207"/>
      <c r="AZ6" s="207"/>
      <c r="BA6" s="207"/>
    </row>
    <row r="7" spans="1:53" s="36" customFormat="1" ht="42.75" customHeight="1">
      <c r="A7" s="197" t="s">
        <v>254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205"/>
      <c r="S7" s="205"/>
      <c r="T7" s="205"/>
      <c r="U7" s="205"/>
      <c r="V7" s="95"/>
      <c r="W7" s="96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P7" s="208" t="s">
        <v>252</v>
      </c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</row>
    <row r="8" spans="1:53" s="36" customFormat="1" ht="42.75" customHeight="1">
      <c r="A8" s="205"/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95"/>
      <c r="W8" s="96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208" t="s">
        <v>253</v>
      </c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</row>
    <row r="9" spans="1:53" s="36" customFormat="1" ht="62.25" customHeight="1">
      <c r="A9" s="205"/>
      <c r="B9" s="205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95"/>
      <c r="W9" s="96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204" t="s">
        <v>251</v>
      </c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</row>
    <row r="10" spans="1:53" s="36" customFormat="1" ht="21.95" customHeight="1">
      <c r="A10" s="203" t="s">
        <v>139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</row>
    <row r="11" spans="1:53" s="36" customFormat="1" ht="21.95" customHeight="1">
      <c r="A11" s="93" t="s">
        <v>138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6"/>
      <c r="P11" s="96"/>
      <c r="Q11" s="96"/>
      <c r="R11" s="96"/>
      <c r="S11" s="95"/>
      <c r="T11" s="95"/>
      <c r="U11" s="95"/>
      <c r="V11" s="95"/>
      <c r="W11" s="96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</row>
    <row r="12" spans="1:53" s="36" customFormat="1" ht="21.95" customHeight="1">
      <c r="A12" s="203" t="s">
        <v>137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</row>
    <row r="13" spans="1:53" s="36" customFormat="1" ht="21.95" customHeight="1">
      <c r="A13" s="203" t="s">
        <v>136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</row>
    <row r="14" spans="1:53" s="36" customFormat="1" ht="21.95" customHeight="1">
      <c r="A14" s="203" t="s">
        <v>176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</row>
    <row r="15" spans="1:53" s="36" customFormat="1" ht="21.95" customHeight="1">
      <c r="A15" s="38"/>
      <c r="O15" s="37"/>
      <c r="P15" s="37"/>
      <c r="Q15" s="37"/>
      <c r="R15" s="37"/>
      <c r="W15" s="37"/>
    </row>
    <row r="16" spans="1:53" s="36" customFormat="1" ht="21.95" customHeight="1">
      <c r="K16" s="95"/>
      <c r="L16" s="95"/>
      <c r="M16" s="95"/>
      <c r="N16" s="95"/>
      <c r="O16" s="96"/>
      <c r="P16" s="96"/>
      <c r="Q16" s="96"/>
      <c r="R16" s="96"/>
      <c r="S16" s="95"/>
      <c r="T16" s="95"/>
      <c r="U16" s="95"/>
      <c r="V16" s="95"/>
      <c r="W16" s="96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7" t="s">
        <v>220</v>
      </c>
    </row>
    <row r="17" spans="1:53" s="36" customFormat="1" ht="21.95" customHeight="1">
      <c r="K17" s="95"/>
      <c r="L17" s="95"/>
      <c r="M17" s="95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</row>
    <row r="18" spans="1:53" s="36" customFormat="1" ht="21.95" customHeight="1">
      <c r="K18" s="95"/>
      <c r="L18" s="95"/>
      <c r="M18" s="95"/>
      <c r="N18" s="199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</row>
    <row r="19" spans="1:53" s="36" customFormat="1" ht="21.95" customHeight="1">
      <c r="K19" s="95"/>
      <c r="L19" s="95"/>
      <c r="M19" s="95"/>
      <c r="N19" s="95"/>
      <c r="O19" s="96"/>
      <c r="P19" s="96"/>
      <c r="Q19" s="96"/>
      <c r="R19" s="96"/>
      <c r="S19" s="95"/>
      <c r="T19" s="95"/>
      <c r="U19" s="95"/>
      <c r="V19" s="95"/>
      <c r="W19" s="96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7" t="s">
        <v>186</v>
      </c>
    </row>
    <row r="20" spans="1:53" s="36" customFormat="1" ht="21.95" customHeight="1">
      <c r="K20" s="201" t="s">
        <v>194</v>
      </c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</row>
    <row r="21" spans="1:53" s="36" customFormat="1" ht="21.95" customHeight="1">
      <c r="K21" s="95"/>
      <c r="L21" s="95"/>
      <c r="M21" s="95"/>
      <c r="N21" s="95"/>
      <c r="O21" s="96"/>
      <c r="P21" s="96"/>
      <c r="Q21" s="96"/>
      <c r="R21" s="96"/>
      <c r="S21" s="95"/>
      <c r="T21" s="95"/>
      <c r="U21" s="95"/>
      <c r="V21" s="95"/>
      <c r="W21" s="96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8" t="s">
        <v>135</v>
      </c>
    </row>
    <row r="22" spans="1:53" s="36" customFormat="1" ht="21.95" customHeight="1">
      <c r="K22" s="95"/>
      <c r="L22" s="95"/>
      <c r="M22" s="95"/>
      <c r="N22" s="95"/>
      <c r="O22" s="96"/>
      <c r="P22" s="96"/>
      <c r="Q22" s="96"/>
      <c r="R22" s="96"/>
      <c r="S22" s="95"/>
      <c r="T22" s="95"/>
      <c r="U22" s="95"/>
      <c r="V22" s="95"/>
      <c r="W22" s="96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7" t="s">
        <v>187</v>
      </c>
    </row>
    <row r="23" spans="1:53" s="36" customFormat="1" ht="78.75" customHeight="1">
      <c r="A23" s="197" t="s">
        <v>238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</row>
    <row r="24" spans="1:53" s="36" customFormat="1" ht="21.95" customHeight="1">
      <c r="K24" s="95"/>
      <c r="L24" s="95"/>
      <c r="M24" s="95"/>
      <c r="N24" s="95"/>
      <c r="O24" s="96"/>
      <c r="P24" s="96"/>
      <c r="Q24" s="96"/>
      <c r="R24" s="96"/>
      <c r="S24" s="95"/>
      <c r="T24" s="95"/>
      <c r="U24" s="95"/>
      <c r="V24" s="95"/>
      <c r="W24" s="96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7" t="s">
        <v>242</v>
      </c>
    </row>
    <row r="25" spans="1:53" s="35" customFormat="1" ht="21.95" customHeight="1"/>
    <row r="26" spans="1:53" s="34" customFormat="1" ht="21.95" customHeight="1"/>
    <row r="27" spans="1:53" s="33" customFormat="1" ht="21.95" customHeight="1"/>
    <row r="28" spans="1:53" s="33" customFormat="1" ht="21.95" customHeight="1"/>
    <row r="29" spans="1:53" s="33" customFormat="1" ht="21.95" customHeight="1">
      <c r="A29" s="194" t="s">
        <v>142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</row>
    <row r="30" spans="1:53" s="32" customFormat="1" ht="21.95" customHeight="1">
      <c r="A30" s="195" t="s">
        <v>140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</row>
    <row r="31" spans="1:53" s="32" customFormat="1" ht="21.95" customHeight="1">
      <c r="A31" s="196" t="s">
        <v>250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33"/>
      <c r="O31" s="33"/>
      <c r="P31" s="33"/>
      <c r="Q31" s="33"/>
    </row>
    <row r="32" spans="1:53" s="32" customFormat="1" ht="21.95" customHeight="1"/>
    <row r="33" s="32" customFormat="1" ht="21.95" customHeight="1"/>
    <row r="34" s="32" customFormat="1" ht="21.95" customHeight="1"/>
    <row r="35" s="32" customFormat="1" ht="21.95" customHeight="1"/>
    <row r="36" ht="12.75" customHeight="1"/>
    <row r="37" ht="39.75" customHeight="1"/>
  </sheetData>
  <mergeCells count="20">
    <mergeCell ref="A1:BA1"/>
    <mergeCell ref="A2:BA2"/>
    <mergeCell ref="AS6:BA6"/>
    <mergeCell ref="AM8:BA8"/>
    <mergeCell ref="AP7:BA7"/>
    <mergeCell ref="A6:L6"/>
    <mergeCell ref="A3:BA3"/>
    <mergeCell ref="A14:BA14"/>
    <mergeCell ref="N17:BA17"/>
    <mergeCell ref="AM9:BA9"/>
    <mergeCell ref="A10:BA10"/>
    <mergeCell ref="A12:BA12"/>
    <mergeCell ref="A13:BA13"/>
    <mergeCell ref="A7:U9"/>
    <mergeCell ref="A29:L29"/>
    <mergeCell ref="A30:Q30"/>
    <mergeCell ref="A31:M31"/>
    <mergeCell ref="A23:BA23"/>
    <mergeCell ref="N18:BA18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16"/>
  <sheetViews>
    <sheetView view="pageBreakPreview" zoomScale="60" workbookViewId="0">
      <selection activeCell="AI15" sqref="AI15"/>
    </sheetView>
  </sheetViews>
  <sheetFormatPr defaultRowHeight="12.75"/>
  <cols>
    <col min="1" max="1" width="23" customWidth="1"/>
  </cols>
  <sheetData>
    <row r="1" spans="1:56" ht="115.5" customHeight="1">
      <c r="A1" s="89" t="s">
        <v>134</v>
      </c>
      <c r="B1" s="90"/>
      <c r="C1" s="90"/>
      <c r="D1" s="90"/>
      <c r="E1" s="90"/>
      <c r="F1" s="90"/>
      <c r="G1" s="90"/>
      <c r="H1" s="90"/>
      <c r="I1" s="71"/>
      <c r="J1" s="71"/>
      <c r="K1" s="71"/>
      <c r="L1" s="71"/>
      <c r="M1" s="71"/>
      <c r="N1" s="71"/>
      <c r="O1" s="72"/>
      <c r="P1" s="72"/>
      <c r="Q1" s="72"/>
      <c r="R1" s="72"/>
      <c r="S1" s="71"/>
      <c r="T1" s="71"/>
      <c r="U1" s="71"/>
      <c r="V1" s="71"/>
      <c r="W1" s="72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66"/>
      <c r="BC1" s="66"/>
      <c r="BD1" s="66"/>
    </row>
    <row r="2" spans="1:56" ht="34.5">
      <c r="A2" s="214" t="s">
        <v>133</v>
      </c>
      <c r="B2" s="210" t="s">
        <v>132</v>
      </c>
      <c r="C2" s="211"/>
      <c r="D2" s="211"/>
      <c r="E2" s="212"/>
      <c r="F2" s="73">
        <v>28</v>
      </c>
      <c r="G2" s="210" t="s">
        <v>131</v>
      </c>
      <c r="H2" s="211"/>
      <c r="I2" s="212"/>
      <c r="J2" s="73">
        <v>26</v>
      </c>
      <c r="K2" s="210" t="s">
        <v>130</v>
      </c>
      <c r="L2" s="211"/>
      <c r="M2" s="211"/>
      <c r="N2" s="212"/>
      <c r="O2" s="73">
        <v>30</v>
      </c>
      <c r="P2" s="210" t="s">
        <v>129</v>
      </c>
      <c r="Q2" s="211"/>
      <c r="R2" s="212"/>
      <c r="S2" s="73">
        <v>28</v>
      </c>
      <c r="T2" s="210" t="s">
        <v>128</v>
      </c>
      <c r="U2" s="211"/>
      <c r="V2" s="212"/>
      <c r="W2" s="73">
        <v>25</v>
      </c>
      <c r="X2" s="210" t="s">
        <v>127</v>
      </c>
      <c r="Y2" s="211"/>
      <c r="Z2" s="212"/>
      <c r="AA2" s="73">
        <v>22</v>
      </c>
      <c r="AB2" s="210" t="s">
        <v>126</v>
      </c>
      <c r="AC2" s="211"/>
      <c r="AD2" s="211"/>
      <c r="AE2" s="212"/>
      <c r="AF2" s="73">
        <v>29</v>
      </c>
      <c r="AG2" s="210" t="s">
        <v>125</v>
      </c>
      <c r="AH2" s="211"/>
      <c r="AI2" s="212"/>
      <c r="AJ2" s="73">
        <v>26</v>
      </c>
      <c r="AK2" s="210" t="s">
        <v>124</v>
      </c>
      <c r="AL2" s="211"/>
      <c r="AM2" s="211"/>
      <c r="AN2" s="212"/>
      <c r="AO2" s="73">
        <v>31</v>
      </c>
      <c r="AP2" s="210" t="s">
        <v>123</v>
      </c>
      <c r="AQ2" s="211"/>
      <c r="AR2" s="212"/>
      <c r="AS2" s="73">
        <v>28</v>
      </c>
      <c r="AT2" s="210" t="s">
        <v>122</v>
      </c>
      <c r="AU2" s="211"/>
      <c r="AV2" s="212"/>
      <c r="AW2" s="73">
        <v>26</v>
      </c>
      <c r="AX2" s="210" t="s">
        <v>121</v>
      </c>
      <c r="AY2" s="211"/>
      <c r="AZ2" s="211"/>
      <c r="BA2" s="212"/>
      <c r="BB2" s="67"/>
      <c r="BC2" s="67"/>
      <c r="BD2" s="67"/>
    </row>
    <row r="3" spans="1:56" ht="34.5">
      <c r="A3" s="218"/>
      <c r="B3" s="74">
        <v>1</v>
      </c>
      <c r="C3" s="75">
        <v>7</v>
      </c>
      <c r="D3" s="75">
        <v>14</v>
      </c>
      <c r="E3" s="75">
        <v>21</v>
      </c>
      <c r="F3" s="75" t="s">
        <v>120</v>
      </c>
      <c r="G3" s="75">
        <v>5</v>
      </c>
      <c r="H3" s="75">
        <v>12</v>
      </c>
      <c r="I3" s="75">
        <v>19</v>
      </c>
      <c r="J3" s="75" t="s">
        <v>119</v>
      </c>
      <c r="K3" s="75">
        <v>2</v>
      </c>
      <c r="L3" s="75">
        <v>9</v>
      </c>
      <c r="M3" s="75">
        <v>16</v>
      </c>
      <c r="N3" s="75">
        <v>23</v>
      </c>
      <c r="O3" s="75" t="s">
        <v>116</v>
      </c>
      <c r="P3" s="75">
        <v>7</v>
      </c>
      <c r="Q3" s="75">
        <v>14</v>
      </c>
      <c r="R3" s="75">
        <v>21</v>
      </c>
      <c r="S3" s="75" t="s">
        <v>115</v>
      </c>
      <c r="T3" s="75">
        <v>4</v>
      </c>
      <c r="U3" s="75">
        <v>11</v>
      </c>
      <c r="V3" s="75">
        <v>18</v>
      </c>
      <c r="W3" s="75" t="s">
        <v>110</v>
      </c>
      <c r="X3" s="75">
        <v>1</v>
      </c>
      <c r="Y3" s="75">
        <v>8</v>
      </c>
      <c r="Z3" s="75">
        <v>15</v>
      </c>
      <c r="AA3" s="75" t="s">
        <v>109</v>
      </c>
      <c r="AB3" s="75">
        <v>1</v>
      </c>
      <c r="AC3" s="75">
        <v>8</v>
      </c>
      <c r="AD3" s="75">
        <v>15</v>
      </c>
      <c r="AE3" s="75">
        <v>22</v>
      </c>
      <c r="AF3" s="75" t="s">
        <v>108</v>
      </c>
      <c r="AG3" s="75">
        <v>5</v>
      </c>
      <c r="AH3" s="75">
        <v>12</v>
      </c>
      <c r="AI3" s="75">
        <v>19</v>
      </c>
      <c r="AJ3" s="75" t="s">
        <v>114</v>
      </c>
      <c r="AK3" s="75">
        <v>3</v>
      </c>
      <c r="AL3" s="75">
        <v>10</v>
      </c>
      <c r="AM3" s="75">
        <v>17</v>
      </c>
      <c r="AN3" s="75">
        <v>24</v>
      </c>
      <c r="AO3" s="75" t="s">
        <v>113</v>
      </c>
      <c r="AP3" s="75">
        <v>7</v>
      </c>
      <c r="AQ3" s="75">
        <v>14</v>
      </c>
      <c r="AR3" s="75">
        <v>21</v>
      </c>
      <c r="AS3" s="75" t="s">
        <v>118</v>
      </c>
      <c r="AT3" s="75">
        <v>5</v>
      </c>
      <c r="AU3" s="75">
        <v>12</v>
      </c>
      <c r="AV3" s="75">
        <v>19</v>
      </c>
      <c r="AW3" s="75" t="s">
        <v>112</v>
      </c>
      <c r="AX3" s="75">
        <v>2</v>
      </c>
      <c r="AY3" s="75">
        <v>9</v>
      </c>
      <c r="AZ3" s="75">
        <v>16</v>
      </c>
      <c r="BA3" s="75">
        <v>23</v>
      </c>
      <c r="BB3" s="68"/>
      <c r="BC3" s="68"/>
      <c r="BD3" s="68"/>
    </row>
    <row r="4" spans="1:56" ht="34.5">
      <c r="A4" s="218"/>
      <c r="B4" s="217">
        <v>6</v>
      </c>
      <c r="C4" s="217">
        <v>13</v>
      </c>
      <c r="D4" s="217">
        <v>20</v>
      </c>
      <c r="E4" s="220">
        <v>27</v>
      </c>
      <c r="F4" s="76">
        <v>4</v>
      </c>
      <c r="G4" s="222">
        <v>11</v>
      </c>
      <c r="H4" s="217">
        <v>18</v>
      </c>
      <c r="I4" s="217">
        <v>25</v>
      </c>
      <c r="J4" s="76">
        <v>1</v>
      </c>
      <c r="K4" s="218">
        <v>8</v>
      </c>
      <c r="L4" s="218">
        <v>15</v>
      </c>
      <c r="M4" s="218">
        <v>22</v>
      </c>
      <c r="N4" s="224">
        <v>29</v>
      </c>
      <c r="O4" s="77">
        <v>6</v>
      </c>
      <c r="P4" s="217">
        <v>13</v>
      </c>
      <c r="Q4" s="217">
        <v>20</v>
      </c>
      <c r="R4" s="220">
        <v>27</v>
      </c>
      <c r="S4" s="76">
        <v>3</v>
      </c>
      <c r="T4" s="218">
        <v>10</v>
      </c>
      <c r="U4" s="218">
        <v>17</v>
      </c>
      <c r="V4" s="213">
        <v>24</v>
      </c>
      <c r="W4" s="76">
        <v>31</v>
      </c>
      <c r="X4" s="218">
        <v>7</v>
      </c>
      <c r="Y4" s="218">
        <v>14</v>
      </c>
      <c r="Z4" s="213">
        <v>21</v>
      </c>
      <c r="AA4" s="76">
        <v>28</v>
      </c>
      <c r="AB4" s="214">
        <v>7</v>
      </c>
      <c r="AC4" s="219">
        <v>14</v>
      </c>
      <c r="AD4" s="213">
        <v>21</v>
      </c>
      <c r="AE4" s="213">
        <v>28</v>
      </c>
      <c r="AF4" s="76">
        <v>4</v>
      </c>
      <c r="AG4" s="213">
        <v>11</v>
      </c>
      <c r="AH4" s="213">
        <v>18</v>
      </c>
      <c r="AI4" s="213">
        <v>25</v>
      </c>
      <c r="AJ4" s="76">
        <v>2</v>
      </c>
      <c r="AK4" s="213">
        <v>9</v>
      </c>
      <c r="AL4" s="213">
        <v>16</v>
      </c>
      <c r="AM4" s="213">
        <v>23</v>
      </c>
      <c r="AN4" s="213">
        <v>30</v>
      </c>
      <c r="AO4" s="213">
        <v>6</v>
      </c>
      <c r="AP4" s="213">
        <v>13</v>
      </c>
      <c r="AQ4" s="213">
        <v>20</v>
      </c>
      <c r="AR4" s="213">
        <v>27</v>
      </c>
      <c r="AS4" s="78">
        <v>4</v>
      </c>
      <c r="AT4" s="213">
        <v>11</v>
      </c>
      <c r="AU4" s="213">
        <v>18</v>
      </c>
      <c r="AV4" s="213">
        <v>25</v>
      </c>
      <c r="AW4" s="76">
        <v>1</v>
      </c>
      <c r="AX4" s="213">
        <v>8</v>
      </c>
      <c r="AY4" s="213">
        <v>15</v>
      </c>
      <c r="AZ4" s="213">
        <v>22</v>
      </c>
      <c r="BA4" s="213">
        <v>29</v>
      </c>
      <c r="BB4" s="68"/>
      <c r="BC4" s="68"/>
      <c r="BD4" s="68"/>
    </row>
    <row r="5" spans="1:56" ht="34.5">
      <c r="A5" s="218"/>
      <c r="B5" s="213"/>
      <c r="C5" s="213"/>
      <c r="D5" s="213"/>
      <c r="E5" s="210"/>
      <c r="F5" s="74" t="s">
        <v>117</v>
      </c>
      <c r="G5" s="212"/>
      <c r="H5" s="213"/>
      <c r="I5" s="213"/>
      <c r="J5" s="74" t="s">
        <v>116</v>
      </c>
      <c r="K5" s="217"/>
      <c r="L5" s="217"/>
      <c r="M5" s="217"/>
      <c r="N5" s="220"/>
      <c r="O5" s="74" t="s">
        <v>115</v>
      </c>
      <c r="P5" s="213"/>
      <c r="Q5" s="213"/>
      <c r="R5" s="210"/>
      <c r="S5" s="74" t="s">
        <v>110</v>
      </c>
      <c r="T5" s="217"/>
      <c r="U5" s="217"/>
      <c r="V5" s="213"/>
      <c r="W5" s="74" t="s">
        <v>110</v>
      </c>
      <c r="X5" s="217"/>
      <c r="Y5" s="217"/>
      <c r="Z5" s="213"/>
      <c r="AA5" s="74" t="s">
        <v>109</v>
      </c>
      <c r="AB5" s="217"/>
      <c r="AC5" s="220"/>
      <c r="AD5" s="213"/>
      <c r="AE5" s="213"/>
      <c r="AF5" s="74" t="s">
        <v>114</v>
      </c>
      <c r="AG5" s="213"/>
      <c r="AH5" s="213"/>
      <c r="AI5" s="213"/>
      <c r="AJ5" s="74" t="s">
        <v>113</v>
      </c>
      <c r="AK5" s="213"/>
      <c r="AL5" s="213"/>
      <c r="AM5" s="213"/>
      <c r="AN5" s="213"/>
      <c r="AO5" s="213"/>
      <c r="AP5" s="213"/>
      <c r="AQ5" s="213"/>
      <c r="AR5" s="213"/>
      <c r="AS5" s="78" t="s">
        <v>112</v>
      </c>
      <c r="AT5" s="214"/>
      <c r="AU5" s="214"/>
      <c r="AV5" s="214"/>
      <c r="AW5" s="76" t="s">
        <v>111</v>
      </c>
      <c r="AX5" s="214"/>
      <c r="AY5" s="214"/>
      <c r="AZ5" s="214"/>
      <c r="BA5" s="214"/>
      <c r="BB5" s="68"/>
      <c r="BC5" s="68"/>
      <c r="BD5" s="68"/>
    </row>
    <row r="6" spans="1:56" ht="34.5">
      <c r="A6" s="213" t="s">
        <v>110</v>
      </c>
      <c r="B6" s="77" t="s">
        <v>106</v>
      </c>
      <c r="C6" s="77" t="s">
        <v>106</v>
      </c>
      <c r="D6" s="77" t="s">
        <v>106</v>
      </c>
      <c r="E6" s="77" t="s">
        <v>106</v>
      </c>
      <c r="F6" s="77" t="s">
        <v>106</v>
      </c>
      <c r="G6" s="77" t="s">
        <v>106</v>
      </c>
      <c r="H6" s="77" t="s">
        <v>106</v>
      </c>
      <c r="I6" s="77" t="s">
        <v>106</v>
      </c>
      <c r="J6" s="77" t="s">
        <v>106</v>
      </c>
      <c r="K6" s="77" t="s">
        <v>106</v>
      </c>
      <c r="L6" s="77" t="s">
        <v>106</v>
      </c>
      <c r="M6" s="77" t="s">
        <v>106</v>
      </c>
      <c r="N6" s="77" t="s">
        <v>106</v>
      </c>
      <c r="O6" s="77" t="s">
        <v>106</v>
      </c>
      <c r="P6" s="77" t="s">
        <v>106</v>
      </c>
      <c r="Q6" s="77" t="s">
        <v>106</v>
      </c>
      <c r="R6" s="77" t="s">
        <v>106</v>
      </c>
      <c r="S6" s="215" t="s">
        <v>107</v>
      </c>
      <c r="T6" s="215" t="s">
        <v>107</v>
      </c>
      <c r="U6" s="77" t="s">
        <v>106</v>
      </c>
      <c r="V6" s="77" t="s">
        <v>106</v>
      </c>
      <c r="W6" s="77" t="s">
        <v>106</v>
      </c>
      <c r="X6" s="77" t="s">
        <v>106</v>
      </c>
      <c r="Y6" s="77" t="s">
        <v>106</v>
      </c>
      <c r="Z6" s="77" t="s">
        <v>106</v>
      </c>
      <c r="AA6" s="77" t="s">
        <v>106</v>
      </c>
      <c r="AB6" s="77" t="s">
        <v>106</v>
      </c>
      <c r="AC6" s="77" t="s">
        <v>106</v>
      </c>
      <c r="AD6" s="77" t="s">
        <v>106</v>
      </c>
      <c r="AE6" s="77" t="s">
        <v>106</v>
      </c>
      <c r="AF6" s="77" t="s">
        <v>106</v>
      </c>
      <c r="AG6" s="77" t="s">
        <v>106</v>
      </c>
      <c r="AH6" s="77" t="s">
        <v>106</v>
      </c>
      <c r="AI6" s="77" t="s">
        <v>106</v>
      </c>
      <c r="AJ6" s="77" t="s">
        <v>106</v>
      </c>
      <c r="AK6" s="77" t="s">
        <v>106</v>
      </c>
      <c r="AL6" s="77" t="s">
        <v>106</v>
      </c>
      <c r="AM6" s="77" t="s">
        <v>106</v>
      </c>
      <c r="AN6" s="77" t="s">
        <v>106</v>
      </c>
      <c r="AO6" s="77" t="s">
        <v>106</v>
      </c>
      <c r="AP6" s="77" t="s">
        <v>106</v>
      </c>
      <c r="AQ6" s="91" t="s">
        <v>106</v>
      </c>
      <c r="AR6" s="150"/>
      <c r="AS6" s="213" t="s">
        <v>107</v>
      </c>
      <c r="AT6" s="214" t="s">
        <v>107</v>
      </c>
      <c r="AU6" s="214" t="s">
        <v>107</v>
      </c>
      <c r="AV6" s="214" t="s">
        <v>107</v>
      </c>
      <c r="AW6" s="214" t="s">
        <v>107</v>
      </c>
      <c r="AX6" s="214" t="s">
        <v>107</v>
      </c>
      <c r="AY6" s="214" t="s">
        <v>107</v>
      </c>
      <c r="AZ6" s="214" t="s">
        <v>107</v>
      </c>
      <c r="BA6" s="214" t="s">
        <v>107</v>
      </c>
      <c r="BB6" s="69"/>
      <c r="BC6" s="69"/>
      <c r="BD6" s="69"/>
    </row>
    <row r="7" spans="1:56" ht="34.5">
      <c r="A7" s="21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216"/>
      <c r="T7" s="216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124"/>
      <c r="AP7" s="74"/>
      <c r="AQ7" s="92"/>
      <c r="AR7" s="151" t="s">
        <v>105</v>
      </c>
      <c r="AS7" s="213"/>
      <c r="AT7" s="221"/>
      <c r="AU7" s="217"/>
      <c r="AV7" s="217"/>
      <c r="AW7" s="217"/>
      <c r="AX7" s="217"/>
      <c r="AY7" s="217"/>
      <c r="AZ7" s="217"/>
      <c r="BA7" s="217"/>
      <c r="BB7" s="69"/>
      <c r="BC7" s="69"/>
      <c r="BD7" s="69"/>
    </row>
    <row r="8" spans="1:56" ht="34.5">
      <c r="A8" s="223" t="s">
        <v>108</v>
      </c>
      <c r="B8" s="77" t="s">
        <v>106</v>
      </c>
      <c r="C8" s="77" t="s">
        <v>106</v>
      </c>
      <c r="D8" s="77" t="s">
        <v>106</v>
      </c>
      <c r="E8" s="77" t="s">
        <v>106</v>
      </c>
      <c r="F8" s="77" t="s">
        <v>106</v>
      </c>
      <c r="G8" s="77" t="s">
        <v>106</v>
      </c>
      <c r="H8" s="77" t="s">
        <v>106</v>
      </c>
      <c r="I8" s="77" t="s">
        <v>106</v>
      </c>
      <c r="J8" s="77" t="s">
        <v>106</v>
      </c>
      <c r="K8" s="77" t="s">
        <v>106</v>
      </c>
      <c r="L8" s="77" t="s">
        <v>106</v>
      </c>
      <c r="M8" s="77" t="s">
        <v>106</v>
      </c>
      <c r="N8" s="77" t="s">
        <v>106</v>
      </c>
      <c r="O8" s="77" t="s">
        <v>106</v>
      </c>
      <c r="P8" s="77"/>
      <c r="Q8" s="77"/>
      <c r="R8" s="105"/>
      <c r="S8" s="215" t="s">
        <v>107</v>
      </c>
      <c r="T8" s="215" t="s">
        <v>107</v>
      </c>
      <c r="U8" s="77" t="s">
        <v>106</v>
      </c>
      <c r="V8" s="77" t="s">
        <v>106</v>
      </c>
      <c r="W8" s="77" t="s">
        <v>106</v>
      </c>
      <c r="X8" s="77" t="s">
        <v>106</v>
      </c>
      <c r="Y8" s="77" t="s">
        <v>106</v>
      </c>
      <c r="Z8" s="77" t="s">
        <v>106</v>
      </c>
      <c r="AA8" s="77" t="s">
        <v>105</v>
      </c>
      <c r="AB8" s="77" t="s">
        <v>105</v>
      </c>
      <c r="AC8" s="77" t="s">
        <v>105</v>
      </c>
      <c r="AD8" s="77" t="s">
        <v>105</v>
      </c>
      <c r="AE8" s="77"/>
      <c r="AF8" s="77"/>
      <c r="AG8" s="77"/>
      <c r="AH8" s="77"/>
      <c r="AI8" s="77"/>
      <c r="AJ8" s="77"/>
      <c r="AK8" s="77"/>
      <c r="AL8" s="77"/>
      <c r="AM8" s="77"/>
      <c r="AN8" s="125"/>
      <c r="AO8" s="144"/>
      <c r="AP8" s="152"/>
      <c r="AQ8" s="150"/>
      <c r="AR8" s="232" t="s">
        <v>93</v>
      </c>
      <c r="AS8" s="234"/>
      <c r="AT8" s="234"/>
      <c r="AU8" s="234"/>
      <c r="AV8" s="79"/>
      <c r="AW8" s="79"/>
      <c r="AX8" s="79"/>
      <c r="AY8" s="79"/>
      <c r="AZ8" s="79"/>
      <c r="BA8" s="79"/>
      <c r="BB8" s="69"/>
      <c r="BC8" s="69"/>
      <c r="BD8" s="69"/>
    </row>
    <row r="9" spans="1:56" ht="34.5">
      <c r="A9" s="22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 t="s">
        <v>105</v>
      </c>
      <c r="Q9" s="74" t="s">
        <v>105</v>
      </c>
      <c r="R9" s="81" t="s">
        <v>105</v>
      </c>
      <c r="S9" s="216"/>
      <c r="T9" s="216"/>
      <c r="U9" s="80"/>
      <c r="V9" s="74"/>
      <c r="W9" s="74"/>
      <c r="X9" s="74"/>
      <c r="Y9" s="74"/>
      <c r="Z9" s="74"/>
      <c r="AA9" s="74" t="s">
        <v>106</v>
      </c>
      <c r="AB9" s="74"/>
      <c r="AC9" s="74"/>
      <c r="AD9" s="74" t="s">
        <v>104</v>
      </c>
      <c r="AE9" s="74" t="s">
        <v>104</v>
      </c>
      <c r="AF9" s="74" t="s">
        <v>104</v>
      </c>
      <c r="AG9" s="74" t="s">
        <v>104</v>
      </c>
      <c r="AH9" s="74" t="s">
        <v>104</v>
      </c>
      <c r="AI9" s="74" t="s">
        <v>104</v>
      </c>
      <c r="AJ9" s="74" t="s">
        <v>104</v>
      </c>
      <c r="AK9" s="74" t="s">
        <v>104</v>
      </c>
      <c r="AL9" s="74" t="s">
        <v>104</v>
      </c>
      <c r="AM9" s="81" t="s">
        <v>104</v>
      </c>
      <c r="AN9" s="143" t="s">
        <v>104</v>
      </c>
      <c r="AO9" s="81" t="s">
        <v>104</v>
      </c>
      <c r="AP9" s="153" t="s">
        <v>104</v>
      </c>
      <c r="AQ9" s="81" t="s">
        <v>104</v>
      </c>
      <c r="AR9" s="233"/>
      <c r="AS9" s="236"/>
      <c r="AT9" s="235"/>
      <c r="AU9" s="235"/>
      <c r="AV9" s="82"/>
      <c r="AW9" s="82"/>
      <c r="AX9" s="82"/>
      <c r="AY9" s="82"/>
      <c r="AZ9" s="82"/>
      <c r="BA9" s="82"/>
      <c r="BB9" s="69"/>
      <c r="BC9" s="69"/>
      <c r="BD9" s="69"/>
    </row>
    <row r="10" spans="1:56" ht="35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4"/>
      <c r="L10" s="84"/>
      <c r="M10" s="84"/>
      <c r="N10" s="84"/>
      <c r="O10" s="85"/>
      <c r="P10" s="85"/>
      <c r="Q10" s="85"/>
      <c r="R10" s="85"/>
      <c r="S10" s="84"/>
      <c r="T10" s="84"/>
      <c r="U10" s="84"/>
      <c r="V10" s="84"/>
      <c r="W10" s="86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79"/>
      <c r="AK10" s="79"/>
      <c r="AL10" s="79"/>
      <c r="AM10" s="79"/>
      <c r="AN10" s="79"/>
      <c r="AO10" s="79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70"/>
      <c r="BC10" s="70"/>
      <c r="BD10" s="70"/>
    </row>
    <row r="11" spans="1:56" ht="106.5" customHeight="1">
      <c r="A11" s="82"/>
      <c r="B11" s="231" t="s">
        <v>103</v>
      </c>
      <c r="C11" s="231"/>
      <c r="D11" s="231"/>
      <c r="E11" s="87"/>
      <c r="F11" s="82"/>
      <c r="G11" s="231" t="s">
        <v>102</v>
      </c>
      <c r="H11" s="231"/>
      <c r="I11" s="231"/>
      <c r="J11" s="82"/>
      <c r="K11" s="82"/>
      <c r="L11" s="231" t="s">
        <v>101</v>
      </c>
      <c r="M11" s="231"/>
      <c r="N11" s="231"/>
      <c r="O11" s="72"/>
      <c r="P11" s="72"/>
      <c r="Q11" s="231" t="s">
        <v>100</v>
      </c>
      <c r="R11" s="231"/>
      <c r="S11" s="231"/>
      <c r="T11" s="82"/>
      <c r="U11" s="82"/>
      <c r="V11" s="231" t="s">
        <v>99</v>
      </c>
      <c r="W11" s="231"/>
      <c r="X11" s="231"/>
      <c r="Y11" s="82"/>
      <c r="Z11" s="82"/>
      <c r="AA11" s="231" t="s">
        <v>98</v>
      </c>
      <c r="AB11" s="231"/>
      <c r="AC11" s="231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70"/>
      <c r="BC11" s="70"/>
      <c r="BD11" s="70"/>
    </row>
    <row r="12" spans="1:56" ht="34.5">
      <c r="A12" s="82"/>
      <c r="B12" s="225" t="s">
        <v>97</v>
      </c>
      <c r="C12" s="226"/>
      <c r="D12" s="227"/>
      <c r="E12" s="82"/>
      <c r="F12" s="82"/>
      <c r="G12" s="225" t="s">
        <v>96</v>
      </c>
      <c r="H12" s="226"/>
      <c r="I12" s="227"/>
      <c r="J12" s="82"/>
      <c r="K12" s="82"/>
      <c r="L12" s="225" t="s">
        <v>95</v>
      </c>
      <c r="M12" s="226"/>
      <c r="N12" s="227"/>
      <c r="O12" s="72"/>
      <c r="P12" s="72"/>
      <c r="Q12" s="225" t="s">
        <v>94</v>
      </c>
      <c r="R12" s="226"/>
      <c r="S12" s="227"/>
      <c r="T12" s="82"/>
      <c r="U12" s="82"/>
      <c r="V12" s="225" t="s">
        <v>93</v>
      </c>
      <c r="W12" s="226"/>
      <c r="X12" s="227"/>
      <c r="Y12" s="82"/>
      <c r="Z12" s="82"/>
      <c r="AA12" s="225" t="s">
        <v>92</v>
      </c>
      <c r="AB12" s="226"/>
      <c r="AC12" s="227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70"/>
      <c r="BC12" s="70"/>
      <c r="BD12" s="70"/>
    </row>
    <row r="13" spans="1:56" ht="34.5">
      <c r="A13" s="82"/>
      <c r="B13" s="228"/>
      <c r="C13" s="229"/>
      <c r="D13" s="230"/>
      <c r="E13" s="82"/>
      <c r="F13" s="82"/>
      <c r="G13" s="228"/>
      <c r="H13" s="229"/>
      <c r="I13" s="230"/>
      <c r="J13" s="82"/>
      <c r="K13" s="82"/>
      <c r="L13" s="228"/>
      <c r="M13" s="229"/>
      <c r="N13" s="230"/>
      <c r="O13" s="72"/>
      <c r="P13" s="72"/>
      <c r="Q13" s="228"/>
      <c r="R13" s="229"/>
      <c r="S13" s="230"/>
      <c r="T13" s="82"/>
      <c r="U13" s="82"/>
      <c r="V13" s="228"/>
      <c r="W13" s="229"/>
      <c r="X13" s="230"/>
      <c r="Y13" s="82"/>
      <c r="Z13" s="82"/>
      <c r="AA13" s="228"/>
      <c r="AB13" s="229"/>
      <c r="AC13" s="230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70"/>
      <c r="BC13" s="70"/>
      <c r="BD13" s="70"/>
    </row>
    <row r="14" spans="1:56" ht="34.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72"/>
      <c r="P14" s="72"/>
      <c r="Q14" s="72"/>
      <c r="R14" s="72"/>
      <c r="S14" s="82"/>
      <c r="T14" s="82"/>
      <c r="U14" s="82"/>
      <c r="V14" s="82"/>
      <c r="W14" s="88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70"/>
      <c r="BC14" s="70"/>
      <c r="BD14" s="70"/>
    </row>
    <row r="15" spans="1:56" ht="34.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72"/>
      <c r="P15" s="72"/>
      <c r="Q15" s="72"/>
      <c r="R15" s="72"/>
      <c r="S15" s="82"/>
      <c r="T15" s="82"/>
      <c r="U15" s="82"/>
      <c r="V15" s="82"/>
      <c r="W15" s="88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70"/>
      <c r="BC15" s="70"/>
      <c r="BD15" s="70"/>
    </row>
    <row r="16" spans="1:56" ht="34.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72"/>
      <c r="P16" s="72"/>
      <c r="Q16" s="72"/>
      <c r="R16" s="72"/>
      <c r="S16" s="82"/>
      <c r="T16" s="82"/>
      <c r="U16" s="82"/>
      <c r="V16" s="82"/>
      <c r="W16" s="88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70"/>
      <c r="BC16" s="70"/>
      <c r="BD16" s="70"/>
    </row>
  </sheetData>
  <mergeCells count="86">
    <mergeCell ref="B12:D13"/>
    <mergeCell ref="G12:I13"/>
    <mergeCell ref="G11:I11"/>
    <mergeCell ref="L11:N11"/>
    <mergeCell ref="AU8:AU9"/>
    <mergeCell ref="AS8:AS9"/>
    <mergeCell ref="AT8:AT9"/>
    <mergeCell ref="V11:X11"/>
    <mergeCell ref="AA11:AC11"/>
    <mergeCell ref="B11:D11"/>
    <mergeCell ref="AP2:AR2"/>
    <mergeCell ref="L12:N13"/>
    <mergeCell ref="Q11:S11"/>
    <mergeCell ref="Q12:S13"/>
    <mergeCell ref="V12:X13"/>
    <mergeCell ref="T8:T9"/>
    <mergeCell ref="AK4:AK5"/>
    <mergeCell ref="AL4:AL5"/>
    <mergeCell ref="AM4:AM5"/>
    <mergeCell ref="AO4:AO5"/>
    <mergeCell ref="AN4:AN5"/>
    <mergeCell ref="K2:N2"/>
    <mergeCell ref="AB2:AE2"/>
    <mergeCell ref="AG2:AI2"/>
    <mergeCell ref="AA12:AC13"/>
    <mergeCell ref="AR8:AR9"/>
    <mergeCell ref="A2:A5"/>
    <mergeCell ref="S8:S9"/>
    <mergeCell ref="U4:U5"/>
    <mergeCell ref="V4:V5"/>
    <mergeCell ref="I4:I5"/>
    <mergeCell ref="A8:A9"/>
    <mergeCell ref="S6:S7"/>
    <mergeCell ref="A6:A7"/>
    <mergeCell ref="P2:R2"/>
    <mergeCell ref="E4:E5"/>
    <mergeCell ref="G2:I2"/>
    <mergeCell ref="M4:M5"/>
    <mergeCell ref="N4:N5"/>
    <mergeCell ref="K4:K5"/>
    <mergeCell ref="B4:B5"/>
    <mergeCell ref="B2:E2"/>
    <mergeCell ref="BA6:BA7"/>
    <mergeCell ref="C4:C5"/>
    <mergeCell ref="AX4:AX5"/>
    <mergeCell ref="AT4:AT5"/>
    <mergeCell ref="AU4:AU5"/>
    <mergeCell ref="P4:P5"/>
    <mergeCell ref="Q4:Q5"/>
    <mergeCell ref="R4:R5"/>
    <mergeCell ref="AV4:AV5"/>
    <mergeCell ref="AX6:AX7"/>
    <mergeCell ref="D4:D5"/>
    <mergeCell ref="AW6:AW7"/>
    <mergeCell ref="AY6:AY7"/>
    <mergeCell ref="AS6:AS7"/>
    <mergeCell ref="H4:H5"/>
    <mergeCell ref="L4:L5"/>
    <mergeCell ref="G4:G5"/>
    <mergeCell ref="AP4:AP5"/>
    <mergeCell ref="AR4:AR5"/>
    <mergeCell ref="AQ4:AQ5"/>
    <mergeCell ref="AH4:AH5"/>
    <mergeCell ref="AI4:AI5"/>
    <mergeCell ref="AY4:AY5"/>
    <mergeCell ref="AZ4:AZ5"/>
    <mergeCell ref="AC4:AC5"/>
    <mergeCell ref="AE4:AE5"/>
    <mergeCell ref="AV6:AV7"/>
    <mergeCell ref="AT6:AT7"/>
    <mergeCell ref="AX2:BA2"/>
    <mergeCell ref="BA4:BA5"/>
    <mergeCell ref="T6:T7"/>
    <mergeCell ref="AU6:AU7"/>
    <mergeCell ref="AG4:AG5"/>
    <mergeCell ref="T2:V2"/>
    <mergeCell ref="T4:T5"/>
    <mergeCell ref="AK2:AN2"/>
    <mergeCell ref="AT2:AV2"/>
    <mergeCell ref="X2:Z2"/>
    <mergeCell ref="X4:X5"/>
    <mergeCell ref="Y4:Y5"/>
    <mergeCell ref="Z4:Z5"/>
    <mergeCell ref="AZ6:AZ7"/>
    <mergeCell ref="AB4:AB5"/>
    <mergeCell ref="AD4:AD5"/>
  </mergeCells>
  <pageMargins left="0.7" right="0.7" top="0.75" bottom="0.75" header="0.3" footer="0.3"/>
  <pageSetup paperSize="9" scale="26" fitToHeight="0" orientation="landscape" r:id="rId1"/>
  <colBreaks count="1" manualBreakCount="1">
    <brk id="54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zoomScale="60" workbookViewId="0">
      <selection activeCell="F10" sqref="F10"/>
    </sheetView>
  </sheetViews>
  <sheetFormatPr defaultColWidth="9.140625" defaultRowHeight="18.75"/>
  <cols>
    <col min="1" max="8" width="15.7109375" style="39" customWidth="1"/>
    <col min="9" max="16384" width="9.140625" style="39"/>
  </cols>
  <sheetData>
    <row r="1" spans="1:12" s="40" customFormat="1" ht="28.5" customHeight="1">
      <c r="A1" s="237" t="s">
        <v>147</v>
      </c>
      <c r="B1" s="237"/>
      <c r="C1" s="237"/>
      <c r="D1" s="237"/>
      <c r="E1" s="237"/>
      <c r="F1" s="237"/>
      <c r="G1" s="237"/>
      <c r="H1" s="237"/>
    </row>
    <row r="2" spans="1:12" s="44" customFormat="1" ht="138.75" customHeight="1">
      <c r="A2" s="46" t="s">
        <v>133</v>
      </c>
      <c r="B2" s="46" t="s">
        <v>146</v>
      </c>
      <c r="C2" s="46" t="s">
        <v>102</v>
      </c>
      <c r="D2" s="46" t="s">
        <v>101</v>
      </c>
      <c r="E2" s="46" t="s">
        <v>100</v>
      </c>
      <c r="F2" s="46" t="s">
        <v>99</v>
      </c>
      <c r="G2" s="46" t="s">
        <v>98</v>
      </c>
      <c r="H2" s="46" t="s">
        <v>145</v>
      </c>
      <c r="I2" s="45"/>
      <c r="J2" s="45"/>
      <c r="K2" s="45"/>
      <c r="L2" s="45"/>
    </row>
    <row r="3" spans="1:12" s="40" customFormat="1" ht="39.950000000000003" customHeight="1">
      <c r="A3" s="43" t="s">
        <v>110</v>
      </c>
      <c r="B3" s="43">
        <f>41-C3-D3-E3-F3</f>
        <v>40</v>
      </c>
      <c r="C3" s="43">
        <v>1</v>
      </c>
      <c r="D3" s="43">
        <v>0</v>
      </c>
      <c r="E3" s="43">
        <v>0</v>
      </c>
      <c r="F3" s="43">
        <v>0</v>
      </c>
      <c r="G3" s="43">
        <v>11</v>
      </c>
      <c r="H3" s="43">
        <f>SUM(B3:G3)</f>
        <v>52</v>
      </c>
    </row>
    <row r="4" spans="1:12" s="40" customFormat="1" ht="39.950000000000003" customHeight="1" thickBot="1">
      <c r="A4" s="43" t="s">
        <v>109</v>
      </c>
      <c r="B4" s="43">
        <f>41-C4-D4-E4-F4</f>
        <v>20.7</v>
      </c>
      <c r="C4" s="43">
        <v>6</v>
      </c>
      <c r="D4" s="43">
        <v>13.3</v>
      </c>
      <c r="E4" s="43">
        <v>0</v>
      </c>
      <c r="F4" s="43">
        <v>1</v>
      </c>
      <c r="G4" s="43">
        <v>11</v>
      </c>
      <c r="H4" s="43">
        <f>SUM(B4:G4)</f>
        <v>52</v>
      </c>
    </row>
    <row r="5" spans="1:12" s="40" customFormat="1" ht="22.5" customHeight="1" thickBot="1">
      <c r="A5" s="42" t="s">
        <v>22</v>
      </c>
      <c r="B5" s="41">
        <f t="shared" ref="B5:H5" si="0">SUM(B3:B4)</f>
        <v>60.7</v>
      </c>
      <c r="C5" s="41">
        <f t="shared" si="0"/>
        <v>7</v>
      </c>
      <c r="D5" s="41">
        <f t="shared" si="0"/>
        <v>13.3</v>
      </c>
      <c r="E5" s="41">
        <f t="shared" si="0"/>
        <v>0</v>
      </c>
      <c r="F5" s="41">
        <f t="shared" si="0"/>
        <v>1</v>
      </c>
      <c r="G5" s="41">
        <f t="shared" si="0"/>
        <v>22</v>
      </c>
      <c r="H5" s="41">
        <f t="shared" si="0"/>
        <v>104</v>
      </c>
    </row>
  </sheetData>
  <mergeCells count="1"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Y76"/>
  <sheetViews>
    <sheetView tabSelected="1" topLeftCell="A10" zoomScale="70" zoomScaleNormal="70" workbookViewId="0">
      <selection activeCell="AQ19" sqref="AQ19:AR19"/>
    </sheetView>
  </sheetViews>
  <sheetFormatPr defaultRowHeight="12.75"/>
  <cols>
    <col min="2" max="2" width="5.85546875" customWidth="1"/>
    <col min="3" max="6" width="9.140625" hidden="1" customWidth="1"/>
    <col min="10" max="10" width="8.5703125" customWidth="1"/>
    <col min="11" max="28" width="9.140625" hidden="1" customWidth="1"/>
    <col min="29" max="29" width="4.7109375" customWidth="1"/>
    <col min="30" max="30" width="3.140625" customWidth="1"/>
    <col min="31" max="33" width="7.7109375" customWidth="1"/>
    <col min="37" max="37" width="11.28515625" bestFit="1" customWidth="1"/>
    <col min="39" max="39" width="12.140625" customWidth="1"/>
    <col min="40" max="40" width="12.28515625" customWidth="1"/>
    <col min="41" max="41" width="7.5703125" customWidth="1"/>
  </cols>
  <sheetData>
    <row r="2" spans="1:49" ht="36" customHeight="1" thickBot="1">
      <c r="A2" s="336" t="s">
        <v>91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7"/>
      <c r="AD2" s="337"/>
      <c r="AE2" s="337"/>
      <c r="AF2" s="337"/>
      <c r="AG2" s="337"/>
      <c r="AH2" s="336"/>
      <c r="AI2" s="337"/>
      <c r="AJ2" s="337"/>
      <c r="AK2" s="337"/>
      <c r="AL2" s="337"/>
      <c r="AM2" s="337"/>
      <c r="AN2" s="337"/>
      <c r="AO2" s="337"/>
      <c r="AP2" s="337"/>
      <c r="AQ2" s="337"/>
      <c r="AR2" s="337"/>
      <c r="AS2" s="337"/>
      <c r="AT2" s="337"/>
      <c r="AU2" s="1"/>
      <c r="AV2" s="1"/>
      <c r="AW2" s="1"/>
    </row>
    <row r="3" spans="1:49" ht="18.75">
      <c r="A3" s="338" t="s">
        <v>4</v>
      </c>
      <c r="B3" s="339"/>
      <c r="C3" s="339"/>
      <c r="D3" s="339"/>
      <c r="E3" s="339"/>
      <c r="F3" s="339"/>
      <c r="G3" s="344" t="s">
        <v>37</v>
      </c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6"/>
      <c r="AC3" s="360" t="s">
        <v>39</v>
      </c>
      <c r="AD3" s="361"/>
      <c r="AE3" s="361"/>
      <c r="AF3" s="361"/>
      <c r="AG3" s="361"/>
      <c r="AH3" s="350" t="s">
        <v>86</v>
      </c>
      <c r="AI3" s="352" t="s">
        <v>16</v>
      </c>
      <c r="AJ3" s="352"/>
      <c r="AK3" s="352"/>
      <c r="AL3" s="352"/>
      <c r="AM3" s="352"/>
      <c r="AN3" s="352"/>
      <c r="AO3" s="352"/>
      <c r="AP3" s="352"/>
      <c r="AQ3" s="352" t="s">
        <v>72</v>
      </c>
      <c r="AR3" s="352"/>
      <c r="AS3" s="352"/>
      <c r="AT3" s="352"/>
      <c r="AU3" s="244" t="s">
        <v>243</v>
      </c>
      <c r="AV3" s="246" t="s">
        <v>244</v>
      </c>
      <c r="AW3" s="1"/>
    </row>
    <row r="4" spans="1:49" ht="18.75">
      <c r="A4" s="340"/>
      <c r="B4" s="341"/>
      <c r="C4" s="341"/>
      <c r="D4" s="341"/>
      <c r="E4" s="341"/>
      <c r="F4" s="341"/>
      <c r="G4" s="347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9"/>
      <c r="AC4" s="361"/>
      <c r="AD4" s="361"/>
      <c r="AE4" s="361"/>
      <c r="AF4" s="361"/>
      <c r="AG4" s="361"/>
      <c r="AH4" s="351"/>
      <c r="AI4" s="353" t="s">
        <v>80</v>
      </c>
      <c r="AJ4" s="351" t="s">
        <v>36</v>
      </c>
      <c r="AK4" s="354" t="s">
        <v>61</v>
      </c>
      <c r="AL4" s="354"/>
      <c r="AM4" s="354"/>
      <c r="AN4" s="354"/>
      <c r="AO4" s="354"/>
      <c r="AP4" s="354"/>
      <c r="AQ4" s="355" t="s">
        <v>0</v>
      </c>
      <c r="AR4" s="355"/>
      <c r="AS4" s="355" t="s">
        <v>1</v>
      </c>
      <c r="AT4" s="355"/>
      <c r="AU4" s="245"/>
      <c r="AV4" s="247"/>
      <c r="AW4" s="1"/>
    </row>
    <row r="5" spans="1:49" ht="18.75" customHeight="1">
      <c r="A5" s="340"/>
      <c r="B5" s="341"/>
      <c r="C5" s="341"/>
      <c r="D5" s="341"/>
      <c r="E5" s="341"/>
      <c r="F5" s="341"/>
      <c r="G5" s="347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9"/>
      <c r="AC5" s="361"/>
      <c r="AD5" s="361"/>
      <c r="AE5" s="361"/>
      <c r="AF5" s="361"/>
      <c r="AG5" s="361"/>
      <c r="AH5" s="351"/>
      <c r="AI5" s="353"/>
      <c r="AJ5" s="351"/>
      <c r="AK5" s="356" t="s">
        <v>15</v>
      </c>
      <c r="AL5" s="352" t="s">
        <v>62</v>
      </c>
      <c r="AM5" s="352"/>
      <c r="AN5" s="352"/>
      <c r="AO5" s="352"/>
      <c r="AP5" s="352"/>
      <c r="AQ5" s="358" t="s">
        <v>23</v>
      </c>
      <c r="AR5" s="358" t="s">
        <v>201</v>
      </c>
      <c r="AS5" s="358" t="s">
        <v>202</v>
      </c>
      <c r="AT5" s="282" t="s">
        <v>203</v>
      </c>
      <c r="AU5" s="245"/>
      <c r="AV5" s="247"/>
      <c r="AW5" s="1"/>
    </row>
    <row r="6" spans="1:49" ht="12.75" customHeight="1">
      <c r="A6" s="342"/>
      <c r="B6" s="343"/>
      <c r="C6" s="343"/>
      <c r="D6" s="343"/>
      <c r="E6" s="343"/>
      <c r="F6" s="343"/>
      <c r="G6" s="347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9"/>
      <c r="AC6" s="361"/>
      <c r="AD6" s="361"/>
      <c r="AE6" s="361"/>
      <c r="AF6" s="361"/>
      <c r="AG6" s="361"/>
      <c r="AH6" s="351"/>
      <c r="AI6" s="353"/>
      <c r="AJ6" s="351"/>
      <c r="AK6" s="353"/>
      <c r="AL6" s="333" t="s">
        <v>63</v>
      </c>
      <c r="AM6" s="335" t="s">
        <v>64</v>
      </c>
      <c r="AN6" s="335" t="s">
        <v>65</v>
      </c>
      <c r="AO6" s="364" t="s">
        <v>240</v>
      </c>
      <c r="AP6" s="366" t="s">
        <v>87</v>
      </c>
      <c r="AQ6" s="359"/>
      <c r="AR6" s="359"/>
      <c r="AS6" s="359"/>
      <c r="AT6" s="282"/>
      <c r="AU6" s="245"/>
      <c r="AV6" s="247"/>
      <c r="AW6" s="1"/>
    </row>
    <row r="7" spans="1:49" ht="105" customHeight="1" thickBot="1">
      <c r="A7" s="342"/>
      <c r="B7" s="343"/>
      <c r="C7" s="343"/>
      <c r="D7" s="343"/>
      <c r="E7" s="343"/>
      <c r="F7" s="343"/>
      <c r="G7" s="347"/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9"/>
      <c r="AC7" s="362" t="s">
        <v>189</v>
      </c>
      <c r="AD7" s="363"/>
      <c r="AE7" s="104" t="s">
        <v>190</v>
      </c>
      <c r="AF7" s="104" t="s">
        <v>191</v>
      </c>
      <c r="AG7" s="104" t="s">
        <v>192</v>
      </c>
      <c r="AH7" s="351"/>
      <c r="AI7" s="353"/>
      <c r="AJ7" s="351"/>
      <c r="AK7" s="357"/>
      <c r="AL7" s="334"/>
      <c r="AM7" s="335"/>
      <c r="AN7" s="335"/>
      <c r="AO7" s="365"/>
      <c r="AP7" s="367"/>
      <c r="AQ7" s="359"/>
      <c r="AR7" s="359"/>
      <c r="AS7" s="359"/>
      <c r="AT7" s="282"/>
      <c r="AU7" s="245"/>
      <c r="AV7" s="248"/>
      <c r="AW7" s="1"/>
    </row>
    <row r="8" spans="1:49" ht="19.5" thickBot="1">
      <c r="A8" s="326" t="s">
        <v>24</v>
      </c>
      <c r="B8" s="327"/>
      <c r="C8" s="327"/>
      <c r="D8" s="327"/>
      <c r="E8" s="327"/>
      <c r="F8" s="328"/>
      <c r="G8" s="329" t="s">
        <v>25</v>
      </c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29" t="s">
        <v>26</v>
      </c>
      <c r="AD8" s="330"/>
      <c r="AE8" s="99" t="s">
        <v>27</v>
      </c>
      <c r="AF8" s="99" t="s">
        <v>28</v>
      </c>
      <c r="AG8" s="99" t="s">
        <v>81</v>
      </c>
      <c r="AH8" s="26" t="s">
        <v>29</v>
      </c>
      <c r="AI8" s="26" t="s">
        <v>30</v>
      </c>
      <c r="AJ8" s="26" t="s">
        <v>31</v>
      </c>
      <c r="AK8" s="26" t="s">
        <v>32</v>
      </c>
      <c r="AL8" s="22" t="s">
        <v>33</v>
      </c>
      <c r="AM8" s="22" t="s">
        <v>34</v>
      </c>
      <c r="AN8" s="22" t="s">
        <v>35</v>
      </c>
      <c r="AO8" s="22" t="s">
        <v>67</v>
      </c>
      <c r="AP8" s="22" t="s">
        <v>68</v>
      </c>
      <c r="AQ8" s="22" t="s">
        <v>69</v>
      </c>
      <c r="AR8" s="22" t="s">
        <v>70</v>
      </c>
      <c r="AS8" s="22" t="s">
        <v>82</v>
      </c>
      <c r="AT8" s="22" t="s">
        <v>193</v>
      </c>
      <c r="AU8" s="178">
        <v>20</v>
      </c>
      <c r="AV8" s="179">
        <v>21</v>
      </c>
      <c r="AW8" s="2"/>
    </row>
    <row r="9" spans="1:49" ht="40.5" customHeight="1">
      <c r="A9" s="331" t="s">
        <v>50</v>
      </c>
      <c r="B9" s="331"/>
      <c r="C9" s="331"/>
      <c r="D9" s="331"/>
      <c r="E9" s="331"/>
      <c r="F9" s="331"/>
      <c r="G9" s="332" t="s">
        <v>49</v>
      </c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32">
        <v>1</v>
      </c>
      <c r="AD9" s="332"/>
      <c r="AE9" s="114">
        <v>6</v>
      </c>
      <c r="AF9" s="114">
        <v>6</v>
      </c>
      <c r="AG9" s="114">
        <v>3</v>
      </c>
      <c r="AH9" s="10">
        <f>AH10</f>
        <v>1488</v>
      </c>
      <c r="AI9" s="10">
        <f t="shared" ref="AI9:AT9" si="0">AI10</f>
        <v>1488</v>
      </c>
      <c r="AJ9" s="10">
        <f t="shared" si="0"/>
        <v>12</v>
      </c>
      <c r="AK9" s="10">
        <f t="shared" si="0"/>
        <v>1476</v>
      </c>
      <c r="AL9" s="10">
        <f t="shared" si="0"/>
        <v>764</v>
      </c>
      <c r="AM9" s="10">
        <f t="shared" si="0"/>
        <v>658</v>
      </c>
      <c r="AN9" s="10">
        <f t="shared" si="0"/>
        <v>0</v>
      </c>
      <c r="AO9" s="10">
        <f t="shared" si="0"/>
        <v>0</v>
      </c>
      <c r="AP9" s="10">
        <f t="shared" si="0"/>
        <v>54</v>
      </c>
      <c r="AQ9" s="10">
        <f t="shared" si="0"/>
        <v>540</v>
      </c>
      <c r="AR9" s="10">
        <f t="shared" si="0"/>
        <v>672</v>
      </c>
      <c r="AS9" s="10">
        <f t="shared" si="0"/>
        <v>208</v>
      </c>
      <c r="AT9" s="10">
        <f t="shared" si="0"/>
        <v>56</v>
      </c>
      <c r="AU9" s="180">
        <f>AH9</f>
        <v>1488</v>
      </c>
      <c r="AV9" s="182">
        <f>AV10</f>
        <v>0</v>
      </c>
      <c r="AW9" s="191">
        <f>SUM(AQ9:AT9)</f>
        <v>1476</v>
      </c>
    </row>
    <row r="10" spans="1:49" ht="60" customHeight="1">
      <c r="A10" s="323"/>
      <c r="B10" s="323"/>
      <c r="C10" s="323"/>
      <c r="D10" s="323"/>
      <c r="E10" s="323"/>
      <c r="F10" s="323"/>
      <c r="G10" s="324" t="s">
        <v>195</v>
      </c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5" t="s">
        <v>24</v>
      </c>
      <c r="AD10" s="325"/>
      <c r="AE10" s="111" t="s">
        <v>81</v>
      </c>
      <c r="AF10" s="111" t="s">
        <v>81</v>
      </c>
      <c r="AG10" s="111" t="s">
        <v>26</v>
      </c>
      <c r="AH10" s="11">
        <f>SUM(AH11:AH24)</f>
        <v>1488</v>
      </c>
      <c r="AI10" s="11">
        <f>SUM(AI11:AI24)</f>
        <v>1488</v>
      </c>
      <c r="AJ10" s="11">
        <f>SUM(AJ11:AJ24)</f>
        <v>12</v>
      </c>
      <c r="AK10" s="11">
        <f>SUM(AK11:AK24)</f>
        <v>1476</v>
      </c>
      <c r="AL10" s="11">
        <f t="shared" ref="AL10:AS10" si="1">SUM(AL11:AL24)</f>
        <v>764</v>
      </c>
      <c r="AM10" s="11">
        <f t="shared" si="1"/>
        <v>658</v>
      </c>
      <c r="AN10" s="11">
        <f t="shared" si="1"/>
        <v>0</v>
      </c>
      <c r="AO10" s="11">
        <f t="shared" si="1"/>
        <v>0</v>
      </c>
      <c r="AP10" s="11">
        <f t="shared" si="1"/>
        <v>54</v>
      </c>
      <c r="AQ10" s="11">
        <f t="shared" si="1"/>
        <v>540</v>
      </c>
      <c r="AR10" s="11">
        <f t="shared" si="1"/>
        <v>672</v>
      </c>
      <c r="AS10" s="11">
        <f t="shared" si="1"/>
        <v>208</v>
      </c>
      <c r="AT10" s="11">
        <f>SUM(AT11:AT24)</f>
        <v>56</v>
      </c>
      <c r="AU10" s="181">
        <f>SUM(AU11:AU24)</f>
        <v>1488</v>
      </c>
      <c r="AV10" s="183">
        <f>SUM(AV11:AV24)</f>
        <v>0</v>
      </c>
      <c r="AW10" s="191">
        <f t="shared" ref="AW10:AW60" si="2">SUM(AQ10:AT10)</f>
        <v>1476</v>
      </c>
    </row>
    <row r="11" spans="1:49" ht="24" customHeight="1">
      <c r="A11" s="312" t="s">
        <v>51</v>
      </c>
      <c r="B11" s="312"/>
      <c r="C11" s="312"/>
      <c r="D11" s="312"/>
      <c r="E11" s="312"/>
      <c r="F11" s="312"/>
      <c r="G11" s="277" t="s">
        <v>71</v>
      </c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57"/>
      <c r="AD11" s="257"/>
      <c r="AE11" s="110"/>
      <c r="AF11" s="110">
        <v>2</v>
      </c>
      <c r="AG11" s="110"/>
      <c r="AH11" s="115">
        <f>AI11</f>
        <v>90</v>
      </c>
      <c r="AI11" s="115">
        <f>AK11+AJ11</f>
        <v>90</v>
      </c>
      <c r="AJ11" s="115">
        <v>0</v>
      </c>
      <c r="AK11" s="110">
        <f>AL11+AM11+AP11</f>
        <v>90</v>
      </c>
      <c r="AL11" s="110">
        <v>49</v>
      </c>
      <c r="AM11" s="110">
        <v>35</v>
      </c>
      <c r="AN11" s="12"/>
      <c r="AO11" s="157"/>
      <c r="AP11" s="110">
        <v>6</v>
      </c>
      <c r="AQ11" s="110">
        <v>52</v>
      </c>
      <c r="AR11" s="110">
        <v>38</v>
      </c>
      <c r="AS11" s="110"/>
      <c r="AT11" s="167"/>
      <c r="AU11" s="164">
        <f>AH11</f>
        <v>90</v>
      </c>
      <c r="AV11" s="184"/>
      <c r="AW11" s="191">
        <f t="shared" si="2"/>
        <v>90</v>
      </c>
    </row>
    <row r="12" spans="1:49" ht="25.5" customHeight="1">
      <c r="A12" s="312" t="s">
        <v>90</v>
      </c>
      <c r="B12" s="312"/>
      <c r="C12" s="312"/>
      <c r="D12" s="312"/>
      <c r="E12" s="312"/>
      <c r="F12" s="312"/>
      <c r="G12" s="277" t="s">
        <v>89</v>
      </c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57"/>
      <c r="AD12" s="257"/>
      <c r="AE12" s="110">
        <v>2</v>
      </c>
      <c r="AF12" s="110"/>
      <c r="AG12" s="110"/>
      <c r="AH12" s="115">
        <f t="shared" ref="AH12:AH24" si="3">AI12</f>
        <v>108</v>
      </c>
      <c r="AI12" s="115">
        <f>AK12+AJ12</f>
        <v>108</v>
      </c>
      <c r="AJ12" s="115">
        <v>0</v>
      </c>
      <c r="AK12" s="161">
        <f t="shared" ref="AK12:AK24" si="4">AL12+AM12+AP12</f>
        <v>108</v>
      </c>
      <c r="AL12" s="110">
        <v>52</v>
      </c>
      <c r="AM12" s="110">
        <v>54</v>
      </c>
      <c r="AN12" s="12"/>
      <c r="AO12" s="157"/>
      <c r="AP12" s="110">
        <v>2</v>
      </c>
      <c r="AQ12" s="110">
        <v>52</v>
      </c>
      <c r="AR12" s="110">
        <v>56</v>
      </c>
      <c r="AS12" s="110"/>
      <c r="AT12" s="167"/>
      <c r="AU12" s="164">
        <f t="shared" ref="AU12:AU24" si="5">AH12</f>
        <v>108</v>
      </c>
      <c r="AV12" s="184"/>
      <c r="AW12" s="191">
        <f t="shared" si="2"/>
        <v>108</v>
      </c>
    </row>
    <row r="13" spans="1:49" ht="25.5" customHeight="1">
      <c r="A13" s="312" t="s">
        <v>55</v>
      </c>
      <c r="B13" s="312"/>
      <c r="C13" s="312"/>
      <c r="D13" s="312"/>
      <c r="E13" s="312"/>
      <c r="F13" s="312"/>
      <c r="G13" s="277" t="s">
        <v>84</v>
      </c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57"/>
      <c r="AD13" s="257"/>
      <c r="AE13" s="110"/>
      <c r="AF13" s="110">
        <v>4</v>
      </c>
      <c r="AG13" s="110">
        <v>2</v>
      </c>
      <c r="AH13" s="115">
        <f t="shared" si="3"/>
        <v>340</v>
      </c>
      <c r="AI13" s="115">
        <f t="shared" ref="AI13:AI24" si="6">AK13+AJ13</f>
        <v>340</v>
      </c>
      <c r="AJ13" s="115">
        <v>0</v>
      </c>
      <c r="AK13" s="161">
        <f t="shared" si="4"/>
        <v>340</v>
      </c>
      <c r="AL13" s="110">
        <v>220</v>
      </c>
      <c r="AM13" s="110">
        <v>114</v>
      </c>
      <c r="AN13" s="12"/>
      <c r="AO13" s="157"/>
      <c r="AP13" s="110">
        <v>6</v>
      </c>
      <c r="AQ13" s="193">
        <v>92</v>
      </c>
      <c r="AR13" s="193">
        <v>106</v>
      </c>
      <c r="AS13" s="110">
        <v>86</v>
      </c>
      <c r="AT13" s="167">
        <v>56</v>
      </c>
      <c r="AU13" s="164">
        <f t="shared" si="5"/>
        <v>340</v>
      </c>
      <c r="AV13" s="184"/>
      <c r="AW13" s="191">
        <f t="shared" si="2"/>
        <v>340</v>
      </c>
    </row>
    <row r="14" spans="1:49" ht="29.25" customHeight="1">
      <c r="A14" s="312" t="s">
        <v>52</v>
      </c>
      <c r="B14" s="312"/>
      <c r="C14" s="312"/>
      <c r="D14" s="312"/>
      <c r="E14" s="312"/>
      <c r="F14" s="312"/>
      <c r="G14" s="277" t="s">
        <v>198</v>
      </c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57"/>
      <c r="AD14" s="257"/>
      <c r="AE14" s="110">
        <v>2</v>
      </c>
      <c r="AF14" s="110"/>
      <c r="AG14" s="110"/>
      <c r="AH14" s="115">
        <f t="shared" si="3"/>
        <v>72</v>
      </c>
      <c r="AI14" s="115">
        <f t="shared" si="6"/>
        <v>72</v>
      </c>
      <c r="AJ14" s="115">
        <v>0</v>
      </c>
      <c r="AK14" s="161">
        <f t="shared" si="4"/>
        <v>72</v>
      </c>
      <c r="AL14" s="110"/>
      <c r="AM14" s="110">
        <v>70</v>
      </c>
      <c r="AN14" s="110"/>
      <c r="AO14" s="154"/>
      <c r="AP14" s="110">
        <v>2</v>
      </c>
      <c r="AQ14" s="110">
        <v>34</v>
      </c>
      <c r="AR14" s="110">
        <v>38</v>
      </c>
      <c r="AS14" s="110"/>
      <c r="AT14" s="167"/>
      <c r="AU14" s="164">
        <f t="shared" si="5"/>
        <v>72</v>
      </c>
      <c r="AV14" s="184"/>
      <c r="AW14" s="191">
        <f t="shared" si="2"/>
        <v>72</v>
      </c>
    </row>
    <row r="15" spans="1:49" ht="24" customHeight="1">
      <c r="A15" s="312" t="s">
        <v>53</v>
      </c>
      <c r="B15" s="312"/>
      <c r="C15" s="312"/>
      <c r="D15" s="312"/>
      <c r="E15" s="312"/>
      <c r="F15" s="312"/>
      <c r="G15" s="277" t="s">
        <v>59</v>
      </c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57"/>
      <c r="AD15" s="257"/>
      <c r="AE15" s="110"/>
      <c r="AF15" s="110">
        <v>2</v>
      </c>
      <c r="AG15" s="110"/>
      <c r="AH15" s="115">
        <f t="shared" si="3"/>
        <v>108</v>
      </c>
      <c r="AI15" s="115">
        <f t="shared" si="6"/>
        <v>108</v>
      </c>
      <c r="AJ15" s="115">
        <v>0</v>
      </c>
      <c r="AK15" s="161">
        <f t="shared" si="4"/>
        <v>108</v>
      </c>
      <c r="AL15" s="110">
        <v>25</v>
      </c>
      <c r="AM15" s="110">
        <v>77</v>
      </c>
      <c r="AN15" s="12"/>
      <c r="AO15" s="157"/>
      <c r="AP15" s="110">
        <v>6</v>
      </c>
      <c r="AQ15" s="110">
        <v>52</v>
      </c>
      <c r="AR15" s="110">
        <v>56</v>
      </c>
      <c r="AS15" s="110"/>
      <c r="AT15" s="167"/>
      <c r="AU15" s="164">
        <f t="shared" si="5"/>
        <v>108</v>
      </c>
      <c r="AV15" s="184"/>
      <c r="AW15" s="191">
        <f t="shared" si="2"/>
        <v>108</v>
      </c>
    </row>
    <row r="16" spans="1:49" ht="24" customHeight="1">
      <c r="A16" s="312" t="s">
        <v>54</v>
      </c>
      <c r="B16" s="312"/>
      <c r="C16" s="312"/>
      <c r="D16" s="312"/>
      <c r="E16" s="312"/>
      <c r="F16" s="312"/>
      <c r="G16" s="277" t="s">
        <v>17</v>
      </c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57"/>
      <c r="AD16" s="257"/>
      <c r="AE16" s="110"/>
      <c r="AF16" s="27">
        <v>3</v>
      </c>
      <c r="AG16" s="110"/>
      <c r="AH16" s="115">
        <f t="shared" si="3"/>
        <v>180</v>
      </c>
      <c r="AI16" s="115">
        <f t="shared" si="6"/>
        <v>180</v>
      </c>
      <c r="AJ16" s="115">
        <v>0</v>
      </c>
      <c r="AK16" s="161">
        <f t="shared" si="4"/>
        <v>180</v>
      </c>
      <c r="AL16" s="110">
        <v>140</v>
      </c>
      <c r="AM16" s="110">
        <v>34</v>
      </c>
      <c r="AN16" s="12"/>
      <c r="AO16" s="157"/>
      <c r="AP16" s="121">
        <v>6</v>
      </c>
      <c r="AQ16" s="193">
        <v>36</v>
      </c>
      <c r="AR16" s="193">
        <v>100</v>
      </c>
      <c r="AS16" s="110">
        <v>44</v>
      </c>
      <c r="AT16" s="167"/>
      <c r="AU16" s="164">
        <f t="shared" si="5"/>
        <v>180</v>
      </c>
      <c r="AV16" s="184"/>
      <c r="AW16" s="191">
        <f t="shared" si="2"/>
        <v>180</v>
      </c>
    </row>
    <row r="17" spans="1:51" ht="26.25" customHeight="1">
      <c r="A17" s="312" t="s">
        <v>58</v>
      </c>
      <c r="B17" s="312"/>
      <c r="C17" s="312"/>
      <c r="D17" s="312"/>
      <c r="E17" s="312"/>
      <c r="F17" s="312"/>
      <c r="G17" s="277" t="s">
        <v>88</v>
      </c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257"/>
      <c r="AD17" s="257"/>
      <c r="AE17" s="110"/>
      <c r="AF17" s="27">
        <v>2</v>
      </c>
      <c r="AG17" s="110"/>
      <c r="AH17" s="115">
        <f t="shared" si="3"/>
        <v>72</v>
      </c>
      <c r="AI17" s="115">
        <f t="shared" si="6"/>
        <v>72</v>
      </c>
      <c r="AJ17" s="115">
        <v>0</v>
      </c>
      <c r="AK17" s="161">
        <f t="shared" si="4"/>
        <v>72</v>
      </c>
      <c r="AL17" s="110">
        <v>33</v>
      </c>
      <c r="AM17" s="110">
        <v>33</v>
      </c>
      <c r="AN17" s="12"/>
      <c r="AO17" s="158"/>
      <c r="AP17" s="122">
        <v>6</v>
      </c>
      <c r="AQ17" s="129">
        <v>18</v>
      </c>
      <c r="AR17" s="193">
        <v>54</v>
      </c>
      <c r="AS17" s="110"/>
      <c r="AT17" s="167"/>
      <c r="AU17" s="164">
        <f t="shared" si="5"/>
        <v>72</v>
      </c>
      <c r="AV17" s="184"/>
      <c r="AW17" s="191">
        <f t="shared" si="2"/>
        <v>72</v>
      </c>
    </row>
    <row r="18" spans="1:51" ht="28.5" customHeight="1">
      <c r="A18" s="312" t="s">
        <v>60</v>
      </c>
      <c r="B18" s="312"/>
      <c r="C18" s="312"/>
      <c r="D18" s="312"/>
      <c r="E18" s="312"/>
      <c r="F18" s="312"/>
      <c r="G18" s="277" t="s">
        <v>196</v>
      </c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57"/>
      <c r="AD18" s="257"/>
      <c r="AE18" s="106">
        <v>1</v>
      </c>
      <c r="AF18" s="120"/>
      <c r="AG18" s="110"/>
      <c r="AH18" s="115">
        <f t="shared" si="3"/>
        <v>36</v>
      </c>
      <c r="AI18" s="115">
        <f t="shared" si="6"/>
        <v>36</v>
      </c>
      <c r="AJ18" s="110">
        <v>0</v>
      </c>
      <c r="AK18" s="161">
        <f t="shared" si="4"/>
        <v>36</v>
      </c>
      <c r="AL18" s="110">
        <v>20</v>
      </c>
      <c r="AM18" s="110">
        <v>14</v>
      </c>
      <c r="AN18" s="110"/>
      <c r="AO18" s="159"/>
      <c r="AP18" s="123">
        <v>2</v>
      </c>
      <c r="AQ18" s="129">
        <v>36</v>
      </c>
      <c r="AR18" s="110"/>
      <c r="AS18" s="110"/>
      <c r="AT18" s="167"/>
      <c r="AU18" s="164">
        <f t="shared" si="5"/>
        <v>36</v>
      </c>
      <c r="AV18" s="184"/>
      <c r="AW18" s="191">
        <f t="shared" si="2"/>
        <v>36</v>
      </c>
    </row>
    <row r="19" spans="1:51" ht="28.5" customHeight="1">
      <c r="A19" s="312" t="s">
        <v>74</v>
      </c>
      <c r="B19" s="313"/>
      <c r="C19" s="117"/>
      <c r="D19" s="117"/>
      <c r="E19" s="117"/>
      <c r="F19" s="117"/>
      <c r="G19" s="315" t="s">
        <v>5</v>
      </c>
      <c r="H19" s="321"/>
      <c r="I19" s="321"/>
      <c r="J19" s="321"/>
      <c r="K19" s="321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257"/>
      <c r="AD19" s="314"/>
      <c r="AE19" s="106"/>
      <c r="AF19" s="240">
        <v>3</v>
      </c>
      <c r="AG19" s="106">
        <v>2</v>
      </c>
      <c r="AH19" s="115">
        <f t="shared" si="3"/>
        <v>136</v>
      </c>
      <c r="AI19" s="115">
        <f t="shared" si="6"/>
        <v>136</v>
      </c>
      <c r="AJ19" s="110">
        <v>0</v>
      </c>
      <c r="AK19" s="161">
        <f t="shared" si="4"/>
        <v>136</v>
      </c>
      <c r="AL19" s="110">
        <v>84</v>
      </c>
      <c r="AM19" s="110">
        <v>46</v>
      </c>
      <c r="AN19" s="110"/>
      <c r="AO19" s="154"/>
      <c r="AP19" s="252">
        <v>6</v>
      </c>
      <c r="AQ19" s="193">
        <v>50</v>
      </c>
      <c r="AR19" s="193">
        <v>50</v>
      </c>
      <c r="AS19" s="110">
        <v>36</v>
      </c>
      <c r="AT19" s="167"/>
      <c r="AU19" s="164">
        <f t="shared" si="5"/>
        <v>136</v>
      </c>
      <c r="AV19" s="184"/>
      <c r="AW19" s="191">
        <f t="shared" si="2"/>
        <v>136</v>
      </c>
    </row>
    <row r="20" spans="1:51" ht="24.75" customHeight="1">
      <c r="A20" s="312" t="s">
        <v>56</v>
      </c>
      <c r="B20" s="313"/>
      <c r="C20" s="117"/>
      <c r="D20" s="117"/>
      <c r="E20" s="117"/>
      <c r="F20" s="117"/>
      <c r="G20" s="315" t="s">
        <v>197</v>
      </c>
      <c r="H20" s="316"/>
      <c r="I20" s="316"/>
      <c r="J20" s="316"/>
      <c r="K20" s="316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257"/>
      <c r="AD20" s="314"/>
      <c r="AE20" s="106"/>
      <c r="AF20" s="239"/>
      <c r="AG20" s="118"/>
      <c r="AH20" s="115">
        <f t="shared" si="3"/>
        <v>90</v>
      </c>
      <c r="AI20" s="115">
        <f t="shared" si="6"/>
        <v>90</v>
      </c>
      <c r="AJ20" s="110">
        <v>0</v>
      </c>
      <c r="AK20" s="161">
        <f t="shared" si="4"/>
        <v>90</v>
      </c>
      <c r="AL20" s="110">
        <v>45</v>
      </c>
      <c r="AM20" s="110">
        <v>45</v>
      </c>
      <c r="AN20" s="110"/>
      <c r="AO20" s="154"/>
      <c r="AP20" s="239"/>
      <c r="AQ20" s="110"/>
      <c r="AR20" s="110">
        <v>48</v>
      </c>
      <c r="AS20" s="110">
        <v>42</v>
      </c>
      <c r="AT20" s="167"/>
      <c r="AU20" s="164">
        <f t="shared" si="5"/>
        <v>90</v>
      </c>
      <c r="AV20" s="184"/>
      <c r="AW20" s="191">
        <f t="shared" si="2"/>
        <v>90</v>
      </c>
    </row>
    <row r="21" spans="1:51" ht="29.25" customHeight="1">
      <c r="A21" s="312" t="s">
        <v>73</v>
      </c>
      <c r="B21" s="313"/>
      <c r="C21" s="117"/>
      <c r="D21" s="117"/>
      <c r="E21" s="117"/>
      <c r="F21" s="117"/>
      <c r="G21" s="315" t="s">
        <v>57</v>
      </c>
      <c r="H21" s="316"/>
      <c r="I21" s="316"/>
      <c r="J21" s="316"/>
      <c r="K21" s="316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257"/>
      <c r="AD21" s="314"/>
      <c r="AE21" s="106">
        <v>2</v>
      </c>
      <c r="AF21" s="118"/>
      <c r="AG21" s="118"/>
      <c r="AH21" s="115">
        <f t="shared" si="3"/>
        <v>72</v>
      </c>
      <c r="AI21" s="115">
        <f t="shared" si="6"/>
        <v>72</v>
      </c>
      <c r="AJ21" s="110">
        <v>0</v>
      </c>
      <c r="AK21" s="161">
        <f t="shared" si="4"/>
        <v>72</v>
      </c>
      <c r="AL21" s="110">
        <v>56</v>
      </c>
      <c r="AM21" s="110">
        <v>14</v>
      </c>
      <c r="AN21" s="110"/>
      <c r="AO21" s="154"/>
      <c r="AP21" s="110">
        <v>2</v>
      </c>
      <c r="AQ21" s="110">
        <v>34</v>
      </c>
      <c r="AR21" s="110">
        <v>38</v>
      </c>
      <c r="AS21" s="110"/>
      <c r="AT21" s="167"/>
      <c r="AU21" s="164">
        <f t="shared" si="5"/>
        <v>72</v>
      </c>
      <c r="AV21" s="184"/>
      <c r="AW21" s="191">
        <f t="shared" si="2"/>
        <v>72</v>
      </c>
    </row>
    <row r="22" spans="1:51" ht="25.5" customHeight="1">
      <c r="A22" s="312" t="s">
        <v>85</v>
      </c>
      <c r="B22" s="313"/>
      <c r="C22" s="117"/>
      <c r="D22" s="117"/>
      <c r="E22" s="117"/>
      <c r="F22" s="117"/>
      <c r="G22" s="315" t="s">
        <v>2</v>
      </c>
      <c r="H22" s="316"/>
      <c r="I22" s="316"/>
      <c r="J22" s="316"/>
      <c r="K22" s="316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257">
        <v>1</v>
      </c>
      <c r="AD22" s="314"/>
      <c r="AE22" s="106">
        <v>2</v>
      </c>
      <c r="AF22" s="118"/>
      <c r="AG22" s="118"/>
      <c r="AH22" s="115">
        <f t="shared" si="3"/>
        <v>72</v>
      </c>
      <c r="AI22" s="115">
        <f t="shared" si="6"/>
        <v>72</v>
      </c>
      <c r="AJ22" s="110">
        <v>0</v>
      </c>
      <c r="AK22" s="161">
        <f t="shared" si="4"/>
        <v>72</v>
      </c>
      <c r="AL22" s="110">
        <v>12</v>
      </c>
      <c r="AM22" s="110">
        <v>58</v>
      </c>
      <c r="AN22" s="110"/>
      <c r="AO22" s="154"/>
      <c r="AP22" s="110">
        <v>2</v>
      </c>
      <c r="AQ22" s="110">
        <v>34</v>
      </c>
      <c r="AR22" s="110">
        <v>38</v>
      </c>
      <c r="AS22" s="110"/>
      <c r="AT22" s="167"/>
      <c r="AU22" s="164">
        <f t="shared" si="5"/>
        <v>72</v>
      </c>
      <c r="AV22" s="185"/>
      <c r="AW22" s="191">
        <f t="shared" si="2"/>
        <v>72</v>
      </c>
      <c r="AX22" s="3"/>
      <c r="AY22" s="3"/>
    </row>
    <row r="23" spans="1:51" ht="39" customHeight="1">
      <c r="A23" s="312" t="s">
        <v>188</v>
      </c>
      <c r="B23" s="313"/>
      <c r="C23" s="117"/>
      <c r="D23" s="117"/>
      <c r="E23" s="117"/>
      <c r="F23" s="117"/>
      <c r="G23" s="315" t="s">
        <v>205</v>
      </c>
      <c r="H23" s="316"/>
      <c r="I23" s="316"/>
      <c r="J23" s="316"/>
      <c r="K23" s="316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257"/>
      <c r="AD23" s="314"/>
      <c r="AE23" s="106">
        <v>2</v>
      </c>
      <c r="AF23" s="118"/>
      <c r="AG23" s="118"/>
      <c r="AH23" s="115">
        <f t="shared" si="3"/>
        <v>68</v>
      </c>
      <c r="AI23" s="115">
        <f t="shared" si="6"/>
        <v>68</v>
      </c>
      <c r="AJ23" s="110">
        <v>0</v>
      </c>
      <c r="AK23" s="161">
        <f t="shared" si="4"/>
        <v>68</v>
      </c>
      <c r="AL23" s="110">
        <v>20</v>
      </c>
      <c r="AM23" s="110">
        <v>46</v>
      </c>
      <c r="AN23" s="110"/>
      <c r="AO23" s="154"/>
      <c r="AP23" s="110">
        <v>2</v>
      </c>
      <c r="AQ23" s="110">
        <v>34</v>
      </c>
      <c r="AR23" s="110">
        <v>34</v>
      </c>
      <c r="AS23" s="110"/>
      <c r="AT23" s="167"/>
      <c r="AU23" s="164">
        <f t="shared" si="5"/>
        <v>68</v>
      </c>
      <c r="AV23" s="171"/>
      <c r="AW23" s="191">
        <f t="shared" si="2"/>
        <v>68</v>
      </c>
      <c r="AX23" s="9"/>
      <c r="AY23" s="9"/>
    </row>
    <row r="24" spans="1:51" ht="27" customHeight="1">
      <c r="A24" s="312"/>
      <c r="B24" s="313"/>
      <c r="C24" s="117"/>
      <c r="D24" s="117"/>
      <c r="E24" s="117"/>
      <c r="F24" s="117"/>
      <c r="G24" s="315" t="s">
        <v>199</v>
      </c>
      <c r="H24" s="316"/>
      <c r="I24" s="316"/>
      <c r="J24" s="316"/>
      <c r="K24" s="316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257"/>
      <c r="AD24" s="314"/>
      <c r="AE24" s="106"/>
      <c r="AF24" s="106"/>
      <c r="AG24" s="106">
        <v>2</v>
      </c>
      <c r="AH24" s="115">
        <f t="shared" si="3"/>
        <v>44</v>
      </c>
      <c r="AI24" s="115">
        <f t="shared" si="6"/>
        <v>44</v>
      </c>
      <c r="AJ24" s="110">
        <v>12</v>
      </c>
      <c r="AK24" s="161">
        <f t="shared" si="4"/>
        <v>32</v>
      </c>
      <c r="AL24" s="110">
        <v>8</v>
      </c>
      <c r="AM24" s="110">
        <v>18</v>
      </c>
      <c r="AN24" s="110"/>
      <c r="AO24" s="154"/>
      <c r="AP24" s="110">
        <v>6</v>
      </c>
      <c r="AQ24" s="110">
        <v>16</v>
      </c>
      <c r="AR24" s="110">
        <v>16</v>
      </c>
      <c r="AS24" s="110"/>
      <c r="AT24" s="167"/>
      <c r="AU24" s="164">
        <f t="shared" si="5"/>
        <v>44</v>
      </c>
      <c r="AV24" s="185"/>
      <c r="AW24" s="191">
        <f t="shared" si="2"/>
        <v>32</v>
      </c>
    </row>
    <row r="25" spans="1:51" ht="60" customHeight="1">
      <c r="A25" s="317"/>
      <c r="B25" s="318"/>
      <c r="C25" s="139"/>
      <c r="D25" s="139"/>
      <c r="E25" s="139"/>
      <c r="F25" s="139"/>
      <c r="G25" s="319" t="s">
        <v>206</v>
      </c>
      <c r="H25" s="320"/>
      <c r="I25" s="320"/>
      <c r="J25" s="320"/>
      <c r="K25" s="32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368"/>
      <c r="AD25" s="369"/>
      <c r="AE25" s="138">
        <v>6</v>
      </c>
      <c r="AF25" s="141"/>
      <c r="AG25" s="141"/>
      <c r="AH25" s="142">
        <f>SUM(AH26:AH31)</f>
        <v>244</v>
      </c>
      <c r="AI25" s="142">
        <f t="shared" ref="AI25:AT25" si="7">SUM(AI26:AI31)</f>
        <v>244</v>
      </c>
      <c r="AJ25" s="142">
        <f t="shared" si="7"/>
        <v>12</v>
      </c>
      <c r="AK25" s="142">
        <f>SUM(AK26:AK31)</f>
        <v>216</v>
      </c>
      <c r="AL25" s="142">
        <f t="shared" si="7"/>
        <v>72</v>
      </c>
      <c r="AM25" s="142">
        <f t="shared" si="7"/>
        <v>132</v>
      </c>
      <c r="AN25" s="142">
        <f t="shared" si="7"/>
        <v>0</v>
      </c>
      <c r="AO25" s="160">
        <f t="shared" si="7"/>
        <v>0</v>
      </c>
      <c r="AP25" s="142">
        <f t="shared" si="7"/>
        <v>12</v>
      </c>
      <c r="AQ25" s="142">
        <f t="shared" si="7"/>
        <v>0</v>
      </c>
      <c r="AR25" s="142">
        <f t="shared" si="7"/>
        <v>36</v>
      </c>
      <c r="AS25" s="142">
        <f t="shared" si="7"/>
        <v>140</v>
      </c>
      <c r="AT25" s="173">
        <f t="shared" si="7"/>
        <v>40</v>
      </c>
      <c r="AU25" s="142">
        <f>SUM(AU26:AU31)</f>
        <v>244</v>
      </c>
      <c r="AV25" s="187">
        <f>SUM(AV26:AV31)</f>
        <v>0</v>
      </c>
      <c r="AW25" s="191">
        <f t="shared" si="2"/>
        <v>216</v>
      </c>
    </row>
    <row r="26" spans="1:51" ht="30" customHeight="1">
      <c r="A26" s="296" t="s">
        <v>207</v>
      </c>
      <c r="B26" s="297"/>
      <c r="C26" s="130"/>
      <c r="D26" s="130"/>
      <c r="E26" s="130"/>
      <c r="F26" s="130"/>
      <c r="G26" s="273" t="s">
        <v>209</v>
      </c>
      <c r="H26" s="298"/>
      <c r="I26" s="298"/>
      <c r="J26" s="299"/>
      <c r="K26" s="131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300"/>
      <c r="AD26" s="301"/>
      <c r="AE26" s="126">
        <v>3</v>
      </c>
      <c r="AF26" s="126"/>
      <c r="AG26" s="126"/>
      <c r="AH26" s="126">
        <f t="shared" ref="AH26" si="8">AI26</f>
        <v>38</v>
      </c>
      <c r="AI26" s="126">
        <f>SUM(AJ26:AK26)</f>
        <v>38</v>
      </c>
      <c r="AJ26" s="127">
        <v>2</v>
      </c>
      <c r="AK26" s="126">
        <f>AL26+AM26+AP26</f>
        <v>36</v>
      </c>
      <c r="AL26" s="126">
        <v>18</v>
      </c>
      <c r="AM26" s="126">
        <v>16</v>
      </c>
      <c r="AN26" s="126"/>
      <c r="AO26" s="154"/>
      <c r="AP26" s="126">
        <v>2</v>
      </c>
      <c r="AQ26" s="126"/>
      <c r="AR26" s="126"/>
      <c r="AS26" s="126">
        <v>36</v>
      </c>
      <c r="AT26" s="167"/>
      <c r="AU26" s="161">
        <f>AH26</f>
        <v>38</v>
      </c>
      <c r="AV26" s="188"/>
      <c r="AW26" s="191">
        <f t="shared" si="2"/>
        <v>36</v>
      </c>
    </row>
    <row r="27" spans="1:51" ht="58.5" customHeight="1">
      <c r="A27" s="296" t="s">
        <v>208</v>
      </c>
      <c r="B27" s="256"/>
      <c r="C27" s="130"/>
      <c r="D27" s="130"/>
      <c r="E27" s="130"/>
      <c r="F27" s="130"/>
      <c r="G27" s="273" t="s">
        <v>210</v>
      </c>
      <c r="H27" s="254"/>
      <c r="I27" s="254"/>
      <c r="J27" s="302"/>
      <c r="K27" s="131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33"/>
      <c r="AD27" s="134"/>
      <c r="AE27" s="27">
        <v>3</v>
      </c>
      <c r="AF27" s="132"/>
      <c r="AG27" s="132"/>
      <c r="AH27" s="126">
        <f t="shared" ref="AH27" si="9">AI27</f>
        <v>38</v>
      </c>
      <c r="AI27" s="126">
        <f t="shared" ref="AI27" si="10">SUM(AJ27:AK27)</f>
        <v>38</v>
      </c>
      <c r="AJ27" s="127">
        <v>2</v>
      </c>
      <c r="AK27" s="161">
        <f t="shared" ref="AK27:AK31" si="11">AL27+AM27+AP27</f>
        <v>36</v>
      </c>
      <c r="AL27" s="126"/>
      <c r="AM27" s="126">
        <v>34</v>
      </c>
      <c r="AN27" s="126"/>
      <c r="AO27" s="154"/>
      <c r="AP27" s="126">
        <v>2</v>
      </c>
      <c r="AQ27" s="126"/>
      <c r="AR27" s="126"/>
      <c r="AS27" s="126">
        <v>36</v>
      </c>
      <c r="AT27" s="174"/>
      <c r="AU27" s="161">
        <f t="shared" ref="AU27:AU31" si="12">AH27</f>
        <v>38</v>
      </c>
      <c r="AV27" s="188"/>
      <c r="AW27" s="191">
        <f t="shared" si="2"/>
        <v>36</v>
      </c>
    </row>
    <row r="28" spans="1:51" ht="38.25" customHeight="1">
      <c r="A28" s="296" t="s">
        <v>211</v>
      </c>
      <c r="B28" s="256"/>
      <c r="C28" s="130"/>
      <c r="D28" s="130"/>
      <c r="E28" s="130"/>
      <c r="F28" s="130"/>
      <c r="G28" s="273" t="s">
        <v>3</v>
      </c>
      <c r="H28" s="254"/>
      <c r="I28" s="254"/>
      <c r="J28" s="302"/>
      <c r="K28" s="131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33"/>
      <c r="AD28" s="134"/>
      <c r="AE28" s="27">
        <v>4</v>
      </c>
      <c r="AF28" s="135"/>
      <c r="AG28" s="135"/>
      <c r="AH28" s="136">
        <v>54</v>
      </c>
      <c r="AI28" s="136">
        <v>54</v>
      </c>
      <c r="AJ28" s="136">
        <v>2</v>
      </c>
      <c r="AK28" s="161">
        <f t="shared" si="11"/>
        <v>36</v>
      </c>
      <c r="AL28" s="136">
        <v>18</v>
      </c>
      <c r="AM28" s="136">
        <v>16</v>
      </c>
      <c r="AN28" s="136"/>
      <c r="AO28" s="149"/>
      <c r="AP28" s="136">
        <v>2</v>
      </c>
      <c r="AQ28" s="136"/>
      <c r="AR28" s="136"/>
      <c r="AS28" s="136">
        <v>16</v>
      </c>
      <c r="AT28" s="174">
        <v>20</v>
      </c>
      <c r="AU28" s="161">
        <f t="shared" si="12"/>
        <v>54</v>
      </c>
      <c r="AV28" s="188"/>
      <c r="AW28" s="191">
        <f t="shared" si="2"/>
        <v>36</v>
      </c>
    </row>
    <row r="29" spans="1:51" ht="38.25" customHeight="1">
      <c r="A29" s="296" t="s">
        <v>212</v>
      </c>
      <c r="B29" s="256"/>
      <c r="C29" s="130"/>
      <c r="D29" s="130"/>
      <c r="E29" s="130"/>
      <c r="F29" s="130"/>
      <c r="G29" s="273" t="s">
        <v>2</v>
      </c>
      <c r="H29" s="254"/>
      <c r="I29" s="254"/>
      <c r="J29" s="302"/>
      <c r="K29" s="131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33"/>
      <c r="AD29" s="134"/>
      <c r="AE29" s="27">
        <v>4</v>
      </c>
      <c r="AF29" s="132"/>
      <c r="AG29" s="132"/>
      <c r="AH29" s="27">
        <f>AI29</f>
        <v>38</v>
      </c>
      <c r="AI29" s="27">
        <f>SUM(AJ29:AK29)</f>
        <v>38</v>
      </c>
      <c r="AJ29" s="27">
        <v>2</v>
      </c>
      <c r="AK29" s="161">
        <f t="shared" si="11"/>
        <v>36</v>
      </c>
      <c r="AL29" s="27"/>
      <c r="AM29" s="27">
        <v>34</v>
      </c>
      <c r="AN29" s="27">
        <f>AN16+AN17+AN21+AN22+AN26+AN27</f>
        <v>0</v>
      </c>
      <c r="AO29" s="149"/>
      <c r="AP29" s="27">
        <v>2</v>
      </c>
      <c r="AQ29" s="137"/>
      <c r="AR29" s="27"/>
      <c r="AS29" s="27">
        <v>16</v>
      </c>
      <c r="AT29" s="137">
        <v>20</v>
      </c>
      <c r="AU29" s="161">
        <f t="shared" si="12"/>
        <v>38</v>
      </c>
      <c r="AV29" s="188"/>
      <c r="AW29" s="191">
        <f t="shared" si="2"/>
        <v>36</v>
      </c>
    </row>
    <row r="30" spans="1:51" ht="39" customHeight="1">
      <c r="A30" s="312" t="s">
        <v>213</v>
      </c>
      <c r="B30" s="313"/>
      <c r="C30" s="117"/>
      <c r="D30" s="117"/>
      <c r="E30" s="117"/>
      <c r="F30" s="117"/>
      <c r="G30" s="315" t="s">
        <v>185</v>
      </c>
      <c r="H30" s="316"/>
      <c r="I30" s="316"/>
      <c r="J30" s="316"/>
      <c r="K30" s="316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257"/>
      <c r="AD30" s="314"/>
      <c r="AE30" s="106">
        <v>2</v>
      </c>
      <c r="AF30" s="118"/>
      <c r="AG30" s="118"/>
      <c r="AH30" s="115">
        <f>AI30</f>
        <v>38</v>
      </c>
      <c r="AI30" s="110">
        <f>AK30+AJ30</f>
        <v>38</v>
      </c>
      <c r="AJ30" s="110">
        <v>2</v>
      </c>
      <c r="AK30" s="161">
        <f t="shared" si="11"/>
        <v>36</v>
      </c>
      <c r="AL30" s="110">
        <v>18</v>
      </c>
      <c r="AM30" s="110">
        <v>16</v>
      </c>
      <c r="AN30" s="110"/>
      <c r="AO30" s="154"/>
      <c r="AP30" s="110">
        <v>2</v>
      </c>
      <c r="AQ30" s="110"/>
      <c r="AR30" s="110">
        <v>36</v>
      </c>
      <c r="AS30" s="110"/>
      <c r="AT30" s="167"/>
      <c r="AU30" s="161">
        <f t="shared" si="12"/>
        <v>38</v>
      </c>
      <c r="AV30" s="188"/>
      <c r="AW30" s="191">
        <f t="shared" si="2"/>
        <v>36</v>
      </c>
    </row>
    <row r="31" spans="1:51" ht="40.5" customHeight="1">
      <c r="A31" s="312" t="s">
        <v>214</v>
      </c>
      <c r="B31" s="313"/>
      <c r="C31" s="117"/>
      <c r="D31" s="117"/>
      <c r="E31" s="117"/>
      <c r="F31" s="117"/>
      <c r="G31" s="315" t="s">
        <v>215</v>
      </c>
      <c r="H31" s="316"/>
      <c r="I31" s="316"/>
      <c r="J31" s="316"/>
      <c r="K31" s="316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257"/>
      <c r="AD31" s="314"/>
      <c r="AE31" s="27">
        <v>3</v>
      </c>
      <c r="AF31" s="118"/>
      <c r="AG31" s="118"/>
      <c r="AH31" s="115">
        <f>AI31</f>
        <v>38</v>
      </c>
      <c r="AI31" s="110">
        <f>AK31+AJ31</f>
        <v>38</v>
      </c>
      <c r="AJ31" s="110">
        <v>2</v>
      </c>
      <c r="AK31" s="161">
        <f t="shared" si="11"/>
        <v>36</v>
      </c>
      <c r="AL31" s="110">
        <v>18</v>
      </c>
      <c r="AM31" s="110">
        <v>16</v>
      </c>
      <c r="AN31" s="110"/>
      <c r="AO31" s="154"/>
      <c r="AP31" s="110">
        <v>2</v>
      </c>
      <c r="AQ31" s="110"/>
      <c r="AR31" s="110"/>
      <c r="AS31" s="110">
        <v>36</v>
      </c>
      <c r="AT31" s="167"/>
      <c r="AU31" s="161">
        <f t="shared" si="12"/>
        <v>38</v>
      </c>
      <c r="AV31" s="188"/>
      <c r="AW31" s="191">
        <f t="shared" si="2"/>
        <v>36</v>
      </c>
    </row>
    <row r="32" spans="1:51" ht="41.25" customHeight="1">
      <c r="A32" s="303" t="s">
        <v>7</v>
      </c>
      <c r="B32" s="304"/>
      <c r="C32" s="304"/>
      <c r="D32" s="304"/>
      <c r="E32" s="304"/>
      <c r="F32" s="304"/>
      <c r="G32" s="305" t="s">
        <v>225</v>
      </c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70"/>
      <c r="X32" s="370"/>
      <c r="Y32" s="370"/>
      <c r="Z32" s="370"/>
      <c r="AA32" s="370"/>
      <c r="AB32" s="371"/>
      <c r="AC32" s="332"/>
      <c r="AD32" s="332"/>
      <c r="AE32" s="101">
        <v>5</v>
      </c>
      <c r="AF32" s="101"/>
      <c r="AG32" s="138"/>
      <c r="AH32" s="14">
        <f>SUM(AH33:AH37)</f>
        <v>188</v>
      </c>
      <c r="AI32" s="169">
        <f t="shared" ref="AI32:AU32" si="13">SUM(AI33:AI37)</f>
        <v>188</v>
      </c>
      <c r="AJ32" s="169">
        <f t="shared" si="13"/>
        <v>8</v>
      </c>
      <c r="AK32" s="169">
        <f t="shared" si="13"/>
        <v>180</v>
      </c>
      <c r="AL32" s="169">
        <f t="shared" si="13"/>
        <v>86</v>
      </c>
      <c r="AM32" s="169">
        <f t="shared" si="13"/>
        <v>84</v>
      </c>
      <c r="AN32" s="169">
        <f t="shared" si="13"/>
        <v>0</v>
      </c>
      <c r="AO32" s="169">
        <f t="shared" si="13"/>
        <v>0</v>
      </c>
      <c r="AP32" s="169">
        <f t="shared" si="13"/>
        <v>10</v>
      </c>
      <c r="AQ32" s="169">
        <f t="shared" si="13"/>
        <v>72</v>
      </c>
      <c r="AR32" s="169">
        <f t="shared" si="13"/>
        <v>36</v>
      </c>
      <c r="AS32" s="169">
        <f t="shared" si="13"/>
        <v>72</v>
      </c>
      <c r="AT32" s="169">
        <f t="shared" si="13"/>
        <v>0</v>
      </c>
      <c r="AU32" s="169">
        <f t="shared" si="13"/>
        <v>188</v>
      </c>
      <c r="AV32" s="187">
        <f>SUM(AV33:AV37)</f>
        <v>36</v>
      </c>
      <c r="AW32" s="191">
        <f t="shared" si="2"/>
        <v>180</v>
      </c>
    </row>
    <row r="33" spans="1:49" ht="27" customHeight="1">
      <c r="A33" s="258" t="s">
        <v>8</v>
      </c>
      <c r="B33" s="259"/>
      <c r="C33" s="259"/>
      <c r="D33" s="259"/>
      <c r="E33" s="259"/>
      <c r="F33" s="259"/>
      <c r="G33" s="253" t="s">
        <v>75</v>
      </c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1"/>
      <c r="AC33" s="257"/>
      <c r="AD33" s="257"/>
      <c r="AE33" s="100">
        <v>2</v>
      </c>
      <c r="AF33" s="100"/>
      <c r="AG33" s="100"/>
      <c r="AH33" s="6">
        <f>AI33</f>
        <v>38</v>
      </c>
      <c r="AI33" s="6">
        <f>SUM(AJ33:AK33)</f>
        <v>38</v>
      </c>
      <c r="AJ33" s="6">
        <v>2</v>
      </c>
      <c r="AK33" s="6">
        <f>AL33+AM33+AP33</f>
        <v>36</v>
      </c>
      <c r="AL33" s="6">
        <v>18</v>
      </c>
      <c r="AM33" s="6">
        <v>16</v>
      </c>
      <c r="AN33" s="6"/>
      <c r="AO33" s="154"/>
      <c r="AP33" s="6">
        <v>2</v>
      </c>
      <c r="AQ33" s="6"/>
      <c r="AR33" s="6">
        <v>36</v>
      </c>
      <c r="AS33" s="6"/>
      <c r="AT33" s="167"/>
      <c r="AU33" s="161">
        <f>AH33</f>
        <v>38</v>
      </c>
      <c r="AV33" s="161"/>
      <c r="AW33" s="191">
        <f t="shared" si="2"/>
        <v>36</v>
      </c>
    </row>
    <row r="34" spans="1:49" ht="27" customHeight="1">
      <c r="A34" s="258" t="s">
        <v>9</v>
      </c>
      <c r="B34" s="259"/>
      <c r="C34" s="259"/>
      <c r="D34" s="259"/>
      <c r="E34" s="259"/>
      <c r="F34" s="259"/>
      <c r="G34" s="253" t="s">
        <v>76</v>
      </c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1"/>
      <c r="AC34" s="257"/>
      <c r="AD34" s="257"/>
      <c r="AE34" s="100">
        <v>3</v>
      </c>
      <c r="AF34" s="100"/>
      <c r="AG34" s="100"/>
      <c r="AH34" s="110">
        <f t="shared" ref="AH34:AH37" si="14">AI34</f>
        <v>38</v>
      </c>
      <c r="AI34" s="110">
        <f t="shared" ref="AI34:AI37" si="15">SUM(AJ34:AK34)</f>
        <v>38</v>
      </c>
      <c r="AJ34" s="6">
        <v>2</v>
      </c>
      <c r="AK34" s="161">
        <f t="shared" ref="AK34:AK37" si="16">AL34+AM34+AP34</f>
        <v>36</v>
      </c>
      <c r="AL34" s="6">
        <v>18</v>
      </c>
      <c r="AM34" s="6">
        <v>16</v>
      </c>
      <c r="AN34" s="6"/>
      <c r="AO34" s="154"/>
      <c r="AP34" s="6">
        <v>2</v>
      </c>
      <c r="AQ34" s="6"/>
      <c r="AR34" s="6"/>
      <c r="AS34" s="6">
        <v>36</v>
      </c>
      <c r="AT34" s="167"/>
      <c r="AU34" s="161">
        <f t="shared" ref="AU34:AU37" si="17">AH34</f>
        <v>38</v>
      </c>
      <c r="AV34" s="161"/>
      <c r="AW34" s="191">
        <f t="shared" si="2"/>
        <v>36</v>
      </c>
    </row>
    <row r="35" spans="1:49" ht="31.5" customHeight="1">
      <c r="A35" s="258" t="s">
        <v>10</v>
      </c>
      <c r="B35" s="259"/>
      <c r="C35" s="259"/>
      <c r="D35" s="259"/>
      <c r="E35" s="259"/>
      <c r="F35" s="259"/>
      <c r="G35" s="253" t="s">
        <v>228</v>
      </c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1"/>
      <c r="AC35" s="257"/>
      <c r="AD35" s="257"/>
      <c r="AE35" s="100">
        <v>1</v>
      </c>
      <c r="AF35" s="100"/>
      <c r="AG35" s="100"/>
      <c r="AH35" s="110">
        <f t="shared" si="14"/>
        <v>38</v>
      </c>
      <c r="AI35" s="110">
        <f t="shared" si="15"/>
        <v>38</v>
      </c>
      <c r="AJ35" s="6">
        <v>2</v>
      </c>
      <c r="AK35" s="161">
        <f t="shared" si="16"/>
        <v>36</v>
      </c>
      <c r="AL35" s="6">
        <v>18</v>
      </c>
      <c r="AM35" s="6">
        <v>16</v>
      </c>
      <c r="AN35" s="6"/>
      <c r="AO35" s="154"/>
      <c r="AP35" s="6">
        <v>2</v>
      </c>
      <c r="AQ35" s="6">
        <v>36</v>
      </c>
      <c r="AR35" s="6"/>
      <c r="AS35" s="6"/>
      <c r="AT35" s="167"/>
      <c r="AU35" s="161">
        <f t="shared" si="17"/>
        <v>38</v>
      </c>
      <c r="AV35" s="161"/>
      <c r="AW35" s="191">
        <f t="shared" si="2"/>
        <v>36</v>
      </c>
    </row>
    <row r="36" spans="1:49" ht="36" customHeight="1">
      <c r="A36" s="258" t="s">
        <v>11</v>
      </c>
      <c r="B36" s="259"/>
      <c r="C36" s="259"/>
      <c r="D36" s="259"/>
      <c r="E36" s="259"/>
      <c r="F36" s="259"/>
      <c r="G36" s="253" t="s">
        <v>77</v>
      </c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1"/>
      <c r="AC36" s="257"/>
      <c r="AD36" s="257"/>
      <c r="AE36" s="100">
        <v>1</v>
      </c>
      <c r="AF36" s="100"/>
      <c r="AG36" s="100"/>
      <c r="AH36" s="110">
        <f t="shared" si="14"/>
        <v>38</v>
      </c>
      <c r="AI36" s="110">
        <f t="shared" si="15"/>
        <v>38</v>
      </c>
      <c r="AJ36" s="13">
        <v>2</v>
      </c>
      <c r="AK36" s="161">
        <f t="shared" si="16"/>
        <v>36</v>
      </c>
      <c r="AL36" s="6">
        <v>18</v>
      </c>
      <c r="AM36" s="6">
        <v>16</v>
      </c>
      <c r="AN36" s="6"/>
      <c r="AO36" s="154"/>
      <c r="AP36" s="6">
        <v>2</v>
      </c>
      <c r="AQ36" s="6">
        <v>36</v>
      </c>
      <c r="AR36" s="6"/>
      <c r="AS36" s="6"/>
      <c r="AT36" s="167"/>
      <c r="AU36" s="161">
        <f t="shared" si="17"/>
        <v>38</v>
      </c>
      <c r="AV36" s="162"/>
      <c r="AW36" s="191">
        <f t="shared" si="2"/>
        <v>36</v>
      </c>
    </row>
    <row r="37" spans="1:49" ht="99" customHeight="1">
      <c r="A37" s="255" t="s">
        <v>245</v>
      </c>
      <c r="B37" s="256"/>
      <c r="C37" s="163"/>
      <c r="D37" s="163"/>
      <c r="E37" s="163"/>
      <c r="F37" s="163"/>
      <c r="G37" s="253" t="s">
        <v>246</v>
      </c>
      <c r="H37" s="254"/>
      <c r="I37" s="254"/>
      <c r="J37" s="254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6"/>
      <c r="AC37" s="249"/>
      <c r="AD37" s="250"/>
      <c r="AE37" s="161"/>
      <c r="AF37" s="161"/>
      <c r="AG37" s="161">
        <v>3</v>
      </c>
      <c r="AH37" s="161">
        <f t="shared" si="14"/>
        <v>36</v>
      </c>
      <c r="AI37" s="161">
        <f t="shared" si="15"/>
        <v>36</v>
      </c>
      <c r="AJ37" s="167">
        <v>0</v>
      </c>
      <c r="AK37" s="161">
        <f t="shared" si="16"/>
        <v>36</v>
      </c>
      <c r="AL37" s="161">
        <v>14</v>
      </c>
      <c r="AM37" s="161">
        <v>20</v>
      </c>
      <c r="AN37" s="161"/>
      <c r="AO37" s="170"/>
      <c r="AP37" s="161">
        <v>2</v>
      </c>
      <c r="AQ37" s="161"/>
      <c r="AR37" s="161"/>
      <c r="AS37" s="161">
        <v>36</v>
      </c>
      <c r="AT37" s="167"/>
      <c r="AU37" s="161">
        <f t="shared" si="17"/>
        <v>36</v>
      </c>
      <c r="AV37" s="162">
        <v>36</v>
      </c>
      <c r="AW37" s="191">
        <f t="shared" si="2"/>
        <v>36</v>
      </c>
    </row>
    <row r="38" spans="1:49" ht="36.75" customHeight="1">
      <c r="A38" s="303" t="s">
        <v>6</v>
      </c>
      <c r="B38" s="304"/>
      <c r="C38" s="304"/>
      <c r="D38" s="304"/>
      <c r="E38" s="304"/>
      <c r="F38" s="304"/>
      <c r="G38" s="305" t="s">
        <v>226</v>
      </c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  <c r="Z38" s="306"/>
      <c r="AA38" s="306"/>
      <c r="AB38" s="307"/>
      <c r="AC38" s="281"/>
      <c r="AD38" s="281"/>
      <c r="AE38" s="10">
        <f>AE39+AE45+AE51</f>
        <v>6</v>
      </c>
      <c r="AF38" s="10">
        <f>AF39+AF45+AF51</f>
        <v>7</v>
      </c>
      <c r="AG38" s="102"/>
      <c r="AH38" s="14">
        <f t="shared" ref="AH38:AT38" si="18">AH39+AH45+AH51</f>
        <v>1058</v>
      </c>
      <c r="AI38" s="114">
        <f t="shared" si="18"/>
        <v>1058</v>
      </c>
      <c r="AJ38" s="114">
        <f t="shared" si="18"/>
        <v>14</v>
      </c>
      <c r="AK38" s="114">
        <f t="shared" si="18"/>
        <v>1044</v>
      </c>
      <c r="AL38" s="114">
        <f t="shared" si="18"/>
        <v>131</v>
      </c>
      <c r="AM38" s="114">
        <f t="shared" si="18"/>
        <v>862</v>
      </c>
      <c r="AN38" s="114">
        <f t="shared" si="18"/>
        <v>732</v>
      </c>
      <c r="AO38" s="155">
        <f t="shared" si="18"/>
        <v>0</v>
      </c>
      <c r="AP38" s="114">
        <f t="shared" si="18"/>
        <v>33</v>
      </c>
      <c r="AQ38" s="114">
        <f t="shared" si="18"/>
        <v>0</v>
      </c>
      <c r="AR38" s="114">
        <f t="shared" si="18"/>
        <v>120</v>
      </c>
      <c r="AS38" s="114">
        <f t="shared" si="18"/>
        <v>192</v>
      </c>
      <c r="AT38" s="175">
        <f t="shared" si="18"/>
        <v>732</v>
      </c>
      <c r="AU38" s="168">
        <f t="shared" ref="AU38:AU60" si="19">SUM(AQ38:AT38)</f>
        <v>1044</v>
      </c>
      <c r="AV38" s="187">
        <f>AV39+AV45+AV51</f>
        <v>252</v>
      </c>
      <c r="AW38" s="191">
        <f t="shared" si="2"/>
        <v>1044</v>
      </c>
    </row>
    <row r="39" spans="1:49" ht="95.25" customHeight="1">
      <c r="A39" s="263" t="s">
        <v>12</v>
      </c>
      <c r="B39" s="264"/>
      <c r="C39" s="264"/>
      <c r="D39" s="264"/>
      <c r="E39" s="264"/>
      <c r="F39" s="264"/>
      <c r="G39" s="265" t="s">
        <v>229</v>
      </c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1"/>
      <c r="AC39" s="268"/>
      <c r="AD39" s="268"/>
      <c r="AE39" s="103" t="s">
        <v>25</v>
      </c>
      <c r="AF39" s="103" t="s">
        <v>25</v>
      </c>
      <c r="AG39" s="103"/>
      <c r="AH39" s="15">
        <f>AH40+AH41+AH42+AH43+AH44</f>
        <v>250</v>
      </c>
      <c r="AI39" s="15">
        <f t="shared" ref="AI39:AT39" si="20">AI40+AI41+AI42+AI43+AI44</f>
        <v>250</v>
      </c>
      <c r="AJ39" s="15">
        <f t="shared" si="20"/>
        <v>4</v>
      </c>
      <c r="AK39" s="15">
        <f t="shared" si="20"/>
        <v>246</v>
      </c>
      <c r="AL39" s="15">
        <f t="shared" si="20"/>
        <v>46</v>
      </c>
      <c r="AM39" s="15">
        <f t="shared" si="20"/>
        <v>185</v>
      </c>
      <c r="AN39" s="15">
        <f t="shared" si="20"/>
        <v>156</v>
      </c>
      <c r="AO39" s="15">
        <f t="shared" si="20"/>
        <v>0</v>
      </c>
      <c r="AP39" s="15">
        <f t="shared" si="20"/>
        <v>9</v>
      </c>
      <c r="AQ39" s="15">
        <f t="shared" si="20"/>
        <v>0</v>
      </c>
      <c r="AR39" s="15">
        <f t="shared" si="20"/>
        <v>120</v>
      </c>
      <c r="AS39" s="15">
        <f t="shared" si="20"/>
        <v>0</v>
      </c>
      <c r="AT39" s="15">
        <f t="shared" si="20"/>
        <v>126</v>
      </c>
      <c r="AU39" s="189">
        <f>AH39</f>
        <v>250</v>
      </c>
      <c r="AV39" s="190">
        <f>SUM(AV40:AV44)</f>
        <v>54</v>
      </c>
      <c r="AW39" s="191">
        <f>SUM(AQ39:AT39)</f>
        <v>246</v>
      </c>
    </row>
    <row r="40" spans="1:49" ht="42.75" customHeight="1">
      <c r="A40" s="258" t="s">
        <v>13</v>
      </c>
      <c r="B40" s="262"/>
      <c r="C40" s="262"/>
      <c r="D40" s="262"/>
      <c r="E40" s="262"/>
      <c r="F40" s="262"/>
      <c r="G40" s="253" t="s">
        <v>78</v>
      </c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1"/>
      <c r="AC40" s="249"/>
      <c r="AD40" s="250"/>
      <c r="AE40" s="172"/>
      <c r="AF40" s="240">
        <v>2</v>
      </c>
      <c r="AG40" s="172"/>
      <c r="AH40" s="110">
        <f t="shared" ref="AH40:AH43" si="21">AI40</f>
        <v>44</v>
      </c>
      <c r="AI40" s="110">
        <f t="shared" ref="AI40:AI43" si="22">SUM(AJ40:AK40)</f>
        <v>44</v>
      </c>
      <c r="AJ40" s="6">
        <v>2</v>
      </c>
      <c r="AK40" s="6">
        <f>AL40+AM40+AP40</f>
        <v>42</v>
      </c>
      <c r="AL40" s="6">
        <v>23</v>
      </c>
      <c r="AM40" s="6">
        <v>16</v>
      </c>
      <c r="AN40" s="6"/>
      <c r="AO40" s="157"/>
      <c r="AP40" s="162">
        <v>3</v>
      </c>
      <c r="AQ40" s="13"/>
      <c r="AR40" s="6">
        <v>42</v>
      </c>
      <c r="AS40" s="6"/>
      <c r="AT40" s="167"/>
      <c r="AU40" s="161">
        <f t="shared" ref="AU40:AU44" si="23">AH40</f>
        <v>44</v>
      </c>
      <c r="AV40" s="12"/>
      <c r="AW40" s="191">
        <f t="shared" si="2"/>
        <v>42</v>
      </c>
    </row>
    <row r="41" spans="1:49" ht="73.5" customHeight="1">
      <c r="A41" s="258" t="s">
        <v>40</v>
      </c>
      <c r="B41" s="262"/>
      <c r="C41" s="262"/>
      <c r="D41" s="262"/>
      <c r="E41" s="262"/>
      <c r="F41" s="262"/>
      <c r="G41" s="253" t="s">
        <v>235</v>
      </c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1"/>
      <c r="AC41" s="249"/>
      <c r="AD41" s="250"/>
      <c r="AE41" s="172"/>
      <c r="AF41" s="239"/>
      <c r="AG41" s="172"/>
      <c r="AH41" s="110">
        <f t="shared" si="21"/>
        <v>44</v>
      </c>
      <c r="AI41" s="110">
        <f t="shared" si="22"/>
        <v>44</v>
      </c>
      <c r="AJ41" s="6">
        <v>2</v>
      </c>
      <c r="AK41" s="161">
        <f t="shared" ref="AK41:AK43" si="24">AL41+AM41+AP41</f>
        <v>42</v>
      </c>
      <c r="AL41" s="6">
        <v>23</v>
      </c>
      <c r="AM41" s="6">
        <v>16</v>
      </c>
      <c r="AN41" s="6"/>
      <c r="AO41" s="157"/>
      <c r="AP41" s="162">
        <v>3</v>
      </c>
      <c r="AQ41" s="13"/>
      <c r="AR41" s="6">
        <v>42</v>
      </c>
      <c r="AS41" s="6"/>
      <c r="AT41" s="167"/>
      <c r="AU41" s="161">
        <f t="shared" si="23"/>
        <v>44</v>
      </c>
      <c r="AV41" s="12"/>
      <c r="AW41" s="191">
        <f t="shared" si="2"/>
        <v>42</v>
      </c>
    </row>
    <row r="42" spans="1:49" ht="39" customHeight="1">
      <c r="A42" s="255" t="s">
        <v>18</v>
      </c>
      <c r="B42" s="308"/>
      <c r="C42" s="308"/>
      <c r="D42" s="308"/>
      <c r="E42" s="308"/>
      <c r="F42" s="309"/>
      <c r="G42" s="253" t="s">
        <v>102</v>
      </c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7"/>
      <c r="AB42" s="8"/>
      <c r="AC42" s="257"/>
      <c r="AD42" s="282"/>
      <c r="AE42" s="106">
        <v>2</v>
      </c>
      <c r="AF42" s="106"/>
      <c r="AG42" s="106"/>
      <c r="AH42" s="6">
        <f t="shared" si="21"/>
        <v>36</v>
      </c>
      <c r="AI42" s="6">
        <f t="shared" si="22"/>
        <v>36</v>
      </c>
      <c r="AJ42" s="6">
        <v>0</v>
      </c>
      <c r="AK42" s="161">
        <f t="shared" si="24"/>
        <v>36</v>
      </c>
      <c r="AL42" s="6"/>
      <c r="AM42" s="6">
        <v>34</v>
      </c>
      <c r="AN42" s="6">
        <v>36</v>
      </c>
      <c r="AO42" s="157"/>
      <c r="AP42" s="6">
        <v>2</v>
      </c>
      <c r="AQ42" s="13"/>
      <c r="AR42" s="6">
        <v>36</v>
      </c>
      <c r="AS42" s="6"/>
      <c r="AT42" s="167"/>
      <c r="AU42" s="161">
        <f t="shared" si="23"/>
        <v>36</v>
      </c>
      <c r="AV42" s="12"/>
      <c r="AW42" s="191">
        <f t="shared" si="2"/>
        <v>36</v>
      </c>
    </row>
    <row r="43" spans="1:49" ht="39.75" customHeight="1">
      <c r="A43" s="258" t="s">
        <v>19</v>
      </c>
      <c r="B43" s="259"/>
      <c r="C43" s="259"/>
      <c r="D43" s="259"/>
      <c r="E43" s="259"/>
      <c r="F43" s="259"/>
      <c r="G43" s="253" t="s">
        <v>101</v>
      </c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1"/>
      <c r="AC43" s="257"/>
      <c r="AD43" s="257"/>
      <c r="AE43" s="110">
        <v>4</v>
      </c>
      <c r="AF43" s="110"/>
      <c r="AG43" s="110"/>
      <c r="AH43" s="161">
        <f t="shared" si="21"/>
        <v>120</v>
      </c>
      <c r="AI43" s="161">
        <f t="shared" si="22"/>
        <v>120</v>
      </c>
      <c r="AJ43" s="6">
        <v>0</v>
      </c>
      <c r="AK43" s="161">
        <f t="shared" si="24"/>
        <v>120</v>
      </c>
      <c r="AL43" s="6"/>
      <c r="AM43" s="6">
        <v>119</v>
      </c>
      <c r="AN43" s="6">
        <v>120</v>
      </c>
      <c r="AO43" s="157"/>
      <c r="AP43" s="6">
        <v>1</v>
      </c>
      <c r="AQ43" s="13"/>
      <c r="AR43" s="6"/>
      <c r="AS43" s="6"/>
      <c r="AT43" s="167">
        <v>120</v>
      </c>
      <c r="AU43" s="161">
        <f t="shared" si="23"/>
        <v>120</v>
      </c>
      <c r="AV43" s="12">
        <v>48</v>
      </c>
      <c r="AW43" s="191">
        <f t="shared" si="2"/>
        <v>120</v>
      </c>
    </row>
    <row r="44" spans="1:49" ht="36.75" customHeight="1">
      <c r="A44" s="255"/>
      <c r="B44" s="256"/>
      <c r="C44" s="107"/>
      <c r="D44" s="107"/>
      <c r="E44" s="107"/>
      <c r="F44" s="107"/>
      <c r="G44" s="253" t="s">
        <v>222</v>
      </c>
      <c r="H44" s="254"/>
      <c r="I44" s="254"/>
      <c r="J44" s="254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9"/>
      <c r="AC44" s="249"/>
      <c r="AD44" s="251"/>
      <c r="AE44" s="110"/>
      <c r="AF44" s="110">
        <v>4</v>
      </c>
      <c r="AG44" s="110"/>
      <c r="AH44" s="110">
        <v>6</v>
      </c>
      <c r="AI44" s="110">
        <v>6</v>
      </c>
      <c r="AJ44" s="110"/>
      <c r="AK44" s="161">
        <v>6</v>
      </c>
      <c r="AL44" s="110"/>
      <c r="AM44" s="110"/>
      <c r="AN44" s="110"/>
      <c r="AO44" s="157"/>
      <c r="AP44" s="110"/>
      <c r="AQ44" s="113"/>
      <c r="AR44" s="110"/>
      <c r="AS44" s="110"/>
      <c r="AT44" s="167">
        <v>6</v>
      </c>
      <c r="AU44" s="161">
        <f t="shared" si="23"/>
        <v>6</v>
      </c>
      <c r="AV44" s="12">
        <v>6</v>
      </c>
      <c r="AW44" s="191">
        <f t="shared" si="2"/>
        <v>6</v>
      </c>
    </row>
    <row r="45" spans="1:49" ht="77.25" customHeight="1">
      <c r="A45" s="263" t="s">
        <v>14</v>
      </c>
      <c r="B45" s="264"/>
      <c r="C45" s="264"/>
      <c r="D45" s="264"/>
      <c r="E45" s="264"/>
      <c r="F45" s="264"/>
      <c r="G45" s="265" t="s">
        <v>230</v>
      </c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  <c r="AA45" s="266"/>
      <c r="AB45" s="267"/>
      <c r="AC45" s="268"/>
      <c r="AD45" s="268"/>
      <c r="AE45" s="103" t="s">
        <v>25</v>
      </c>
      <c r="AF45" s="103" t="s">
        <v>25</v>
      </c>
      <c r="AG45" s="103"/>
      <c r="AH45" s="15">
        <f>SUM(AH46:AH50)</f>
        <v>382</v>
      </c>
      <c r="AI45" s="15">
        <f t="shared" ref="AI45:AT45" si="25">SUM(AI46:AI50)</f>
        <v>382</v>
      </c>
      <c r="AJ45" s="15">
        <f t="shared" si="25"/>
        <v>4</v>
      </c>
      <c r="AK45" s="15">
        <f t="shared" si="25"/>
        <v>378</v>
      </c>
      <c r="AL45" s="15">
        <f t="shared" si="25"/>
        <v>19</v>
      </c>
      <c r="AM45" s="15">
        <f t="shared" si="25"/>
        <v>344</v>
      </c>
      <c r="AN45" s="15">
        <f t="shared" si="25"/>
        <v>288</v>
      </c>
      <c r="AO45" s="156">
        <f t="shared" si="25"/>
        <v>0</v>
      </c>
      <c r="AP45" s="15">
        <f>SUM(AP46:AP50)</f>
        <v>9</v>
      </c>
      <c r="AQ45" s="15">
        <f t="shared" si="25"/>
        <v>0</v>
      </c>
      <c r="AR45" s="15">
        <f t="shared" si="25"/>
        <v>0</v>
      </c>
      <c r="AS45" s="15">
        <f t="shared" si="25"/>
        <v>192</v>
      </c>
      <c r="AT45" s="176">
        <f t="shared" si="25"/>
        <v>186</v>
      </c>
      <c r="AU45" s="189">
        <f>AH45</f>
        <v>382</v>
      </c>
      <c r="AV45" s="190">
        <f>SUM(AV46:AV50)</f>
        <v>78</v>
      </c>
      <c r="AW45" s="191">
        <f t="shared" si="2"/>
        <v>378</v>
      </c>
    </row>
    <row r="46" spans="1:49" ht="42.75" customHeight="1">
      <c r="A46" s="269" t="s">
        <v>38</v>
      </c>
      <c r="B46" s="270"/>
      <c r="C46" s="146"/>
      <c r="D46" s="146"/>
      <c r="E46" s="146"/>
      <c r="F46" s="146"/>
      <c r="G46" s="273" t="s">
        <v>236</v>
      </c>
      <c r="H46" s="274"/>
      <c r="I46" s="274"/>
      <c r="J46" s="274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8"/>
      <c r="AC46" s="271"/>
      <c r="AD46" s="272"/>
      <c r="AE46" s="149"/>
      <c r="AF46" s="238">
        <v>3</v>
      </c>
      <c r="AG46" s="149"/>
      <c r="AH46" s="27">
        <f>AI46</f>
        <v>44</v>
      </c>
      <c r="AI46" s="27">
        <f>AJ46+AK46</f>
        <v>44</v>
      </c>
      <c r="AJ46" s="27">
        <v>2</v>
      </c>
      <c r="AK46" s="27">
        <f>AL46+AM46+AP46</f>
        <v>42</v>
      </c>
      <c r="AL46" s="27">
        <v>19</v>
      </c>
      <c r="AM46" s="27">
        <v>20</v>
      </c>
      <c r="AN46" s="27"/>
      <c r="AO46" s="149"/>
      <c r="AP46" s="161">
        <v>3</v>
      </c>
      <c r="AQ46" s="137"/>
      <c r="AR46" s="27"/>
      <c r="AS46" s="27">
        <v>42</v>
      </c>
      <c r="AT46" s="137"/>
      <c r="AU46" s="161">
        <f t="shared" ref="AU46:AU50" si="26">AH46</f>
        <v>44</v>
      </c>
      <c r="AV46" s="186"/>
      <c r="AW46" s="191">
        <f t="shared" si="2"/>
        <v>42</v>
      </c>
    </row>
    <row r="47" spans="1:49" ht="62.25" customHeight="1">
      <c r="A47" s="258" t="s">
        <v>237</v>
      </c>
      <c r="B47" s="262"/>
      <c r="C47" s="262"/>
      <c r="D47" s="262"/>
      <c r="E47" s="262"/>
      <c r="F47" s="262"/>
      <c r="G47" s="253" t="s">
        <v>231</v>
      </c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1"/>
      <c r="AC47" s="257"/>
      <c r="AD47" s="257"/>
      <c r="AE47" s="100"/>
      <c r="AF47" s="239"/>
      <c r="AG47" s="100"/>
      <c r="AH47" s="27">
        <f t="shared" ref="AH47:AH50" si="27">AI47</f>
        <v>44</v>
      </c>
      <c r="AI47" s="27">
        <f t="shared" ref="AI47:AI50" si="28">AJ47+AK47</f>
        <v>44</v>
      </c>
      <c r="AJ47" s="6">
        <v>2</v>
      </c>
      <c r="AK47" s="27">
        <f>AL47+AM47+AP47</f>
        <v>42</v>
      </c>
      <c r="AL47" s="6">
        <v>0</v>
      </c>
      <c r="AM47" s="6">
        <v>39</v>
      </c>
      <c r="AN47" s="6"/>
      <c r="AO47" s="157"/>
      <c r="AP47" s="162">
        <v>3</v>
      </c>
      <c r="AQ47" s="13"/>
      <c r="AR47" s="6"/>
      <c r="AS47" s="27">
        <v>42</v>
      </c>
      <c r="AT47" s="137"/>
      <c r="AU47" s="161">
        <f t="shared" si="26"/>
        <v>44</v>
      </c>
      <c r="AV47" s="186"/>
      <c r="AW47" s="191">
        <f t="shared" si="2"/>
        <v>42</v>
      </c>
    </row>
    <row r="48" spans="1:49" ht="33" customHeight="1">
      <c r="A48" s="258" t="s">
        <v>20</v>
      </c>
      <c r="B48" s="259"/>
      <c r="C48" s="259"/>
      <c r="D48" s="259"/>
      <c r="E48" s="259"/>
      <c r="F48" s="259"/>
      <c r="G48" s="253" t="s">
        <v>102</v>
      </c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1"/>
      <c r="AC48" s="257"/>
      <c r="AD48" s="257"/>
      <c r="AE48" s="100">
        <v>3</v>
      </c>
      <c r="AF48" s="100"/>
      <c r="AG48" s="100"/>
      <c r="AH48" s="27">
        <f t="shared" si="27"/>
        <v>108</v>
      </c>
      <c r="AI48" s="27">
        <f t="shared" si="28"/>
        <v>108</v>
      </c>
      <c r="AJ48" s="6">
        <v>0</v>
      </c>
      <c r="AK48" s="27">
        <f t="shared" ref="AK48:AK49" si="29">AL48+AM48+AP48</f>
        <v>108</v>
      </c>
      <c r="AL48" s="6"/>
      <c r="AM48" s="6">
        <v>106</v>
      </c>
      <c r="AN48" s="6">
        <v>108</v>
      </c>
      <c r="AO48" s="157"/>
      <c r="AP48" s="6">
        <v>2</v>
      </c>
      <c r="AQ48" s="13"/>
      <c r="AR48" s="6"/>
      <c r="AS48" s="27">
        <v>108</v>
      </c>
      <c r="AT48" s="137"/>
      <c r="AU48" s="161">
        <f t="shared" si="26"/>
        <v>108</v>
      </c>
      <c r="AV48" s="186"/>
      <c r="AW48" s="191">
        <f t="shared" si="2"/>
        <v>108</v>
      </c>
    </row>
    <row r="49" spans="1:49" ht="32.25" customHeight="1">
      <c r="A49" s="258" t="s">
        <v>21</v>
      </c>
      <c r="B49" s="259"/>
      <c r="C49" s="259"/>
      <c r="D49" s="259"/>
      <c r="E49" s="259"/>
      <c r="F49" s="259"/>
      <c r="G49" s="253" t="s">
        <v>101</v>
      </c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1"/>
      <c r="AC49" s="257"/>
      <c r="AD49" s="257"/>
      <c r="AE49" s="100">
        <v>4</v>
      </c>
      <c r="AF49" s="100"/>
      <c r="AG49" s="100"/>
      <c r="AH49" s="27">
        <f t="shared" si="27"/>
        <v>180</v>
      </c>
      <c r="AI49" s="27">
        <f t="shared" si="28"/>
        <v>180</v>
      </c>
      <c r="AJ49" s="6">
        <v>0</v>
      </c>
      <c r="AK49" s="27">
        <f t="shared" si="29"/>
        <v>180</v>
      </c>
      <c r="AL49" s="6"/>
      <c r="AM49" s="6">
        <v>179</v>
      </c>
      <c r="AN49" s="6">
        <v>180</v>
      </c>
      <c r="AO49" s="157"/>
      <c r="AP49" s="6">
        <v>1</v>
      </c>
      <c r="AQ49" s="13"/>
      <c r="AR49" s="6"/>
      <c r="AS49" s="27"/>
      <c r="AT49" s="137">
        <v>180</v>
      </c>
      <c r="AU49" s="161">
        <f t="shared" si="26"/>
        <v>180</v>
      </c>
      <c r="AV49" s="12">
        <v>72</v>
      </c>
      <c r="AW49" s="191">
        <f t="shared" si="2"/>
        <v>180</v>
      </c>
    </row>
    <row r="50" spans="1:49" ht="32.25" customHeight="1">
      <c r="A50" s="255"/>
      <c r="B50" s="256"/>
      <c r="C50" s="107"/>
      <c r="D50" s="107"/>
      <c r="E50" s="107"/>
      <c r="F50" s="107"/>
      <c r="G50" s="253" t="s">
        <v>223</v>
      </c>
      <c r="H50" s="254"/>
      <c r="I50" s="254"/>
      <c r="J50" s="254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9"/>
      <c r="AC50" s="249"/>
      <c r="AD50" s="250"/>
      <c r="AE50" s="110"/>
      <c r="AF50" s="110">
        <v>4</v>
      </c>
      <c r="AG50" s="110"/>
      <c r="AH50" s="27">
        <f t="shared" si="27"/>
        <v>6</v>
      </c>
      <c r="AI50" s="27">
        <f t="shared" si="28"/>
        <v>6</v>
      </c>
      <c r="AJ50" s="110"/>
      <c r="AK50" s="27">
        <v>6</v>
      </c>
      <c r="AL50" s="110"/>
      <c r="AM50" s="110"/>
      <c r="AN50" s="110"/>
      <c r="AO50" s="157"/>
      <c r="AP50" s="110"/>
      <c r="AQ50" s="113"/>
      <c r="AR50" s="110"/>
      <c r="AS50" s="27"/>
      <c r="AT50" s="137">
        <v>6</v>
      </c>
      <c r="AU50" s="161">
        <f t="shared" si="26"/>
        <v>6</v>
      </c>
      <c r="AV50" s="12">
        <v>6</v>
      </c>
      <c r="AW50" s="191">
        <f t="shared" si="2"/>
        <v>6</v>
      </c>
    </row>
    <row r="51" spans="1:49" ht="57.75" customHeight="1">
      <c r="A51" s="263" t="s">
        <v>216</v>
      </c>
      <c r="B51" s="264"/>
      <c r="C51" s="264"/>
      <c r="D51" s="264"/>
      <c r="E51" s="264"/>
      <c r="F51" s="264"/>
      <c r="G51" s="265" t="s">
        <v>232</v>
      </c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7"/>
      <c r="AC51" s="268"/>
      <c r="AD51" s="268"/>
      <c r="AE51" s="103" t="s">
        <v>25</v>
      </c>
      <c r="AF51" s="103" t="s">
        <v>26</v>
      </c>
      <c r="AG51" s="103"/>
      <c r="AH51" s="15">
        <f>SUM(AH52:AH57)</f>
        <v>426</v>
      </c>
      <c r="AI51" s="15">
        <f t="shared" ref="AI51:AV51" si="30">SUM(AI52:AI57)</f>
        <v>426</v>
      </c>
      <c r="AJ51" s="15">
        <f t="shared" si="30"/>
        <v>6</v>
      </c>
      <c r="AK51" s="15">
        <f t="shared" si="30"/>
        <v>420</v>
      </c>
      <c r="AL51" s="15">
        <f t="shared" si="30"/>
        <v>66</v>
      </c>
      <c r="AM51" s="15">
        <f t="shared" si="30"/>
        <v>333</v>
      </c>
      <c r="AN51" s="15">
        <f t="shared" si="30"/>
        <v>288</v>
      </c>
      <c r="AO51" s="15">
        <f t="shared" si="30"/>
        <v>0</v>
      </c>
      <c r="AP51" s="15">
        <f t="shared" si="30"/>
        <v>15</v>
      </c>
      <c r="AQ51" s="15">
        <f t="shared" si="30"/>
        <v>0</v>
      </c>
      <c r="AR51" s="15">
        <f t="shared" si="30"/>
        <v>0</v>
      </c>
      <c r="AS51" s="15">
        <f t="shared" si="30"/>
        <v>0</v>
      </c>
      <c r="AT51" s="15">
        <f t="shared" si="30"/>
        <v>420</v>
      </c>
      <c r="AU51" s="15">
        <f t="shared" si="30"/>
        <v>382</v>
      </c>
      <c r="AV51" s="15">
        <f t="shared" si="30"/>
        <v>120</v>
      </c>
      <c r="AW51" s="191">
        <f>SUM(AQ51:AT51)</f>
        <v>420</v>
      </c>
    </row>
    <row r="52" spans="1:49" ht="78.75" customHeight="1">
      <c r="A52" s="269" t="s">
        <v>217</v>
      </c>
      <c r="B52" s="270"/>
      <c r="C52" s="146"/>
      <c r="D52" s="146"/>
      <c r="E52" s="146"/>
      <c r="F52" s="146"/>
      <c r="G52" s="273" t="s">
        <v>234</v>
      </c>
      <c r="H52" s="274"/>
      <c r="I52" s="274"/>
      <c r="J52" s="274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8"/>
      <c r="AC52" s="271"/>
      <c r="AD52" s="272"/>
      <c r="AE52" s="149"/>
      <c r="AF52" s="275">
        <v>4</v>
      </c>
      <c r="AG52" s="149"/>
      <c r="AH52" s="145">
        <f>AI52</f>
        <v>44</v>
      </c>
      <c r="AI52" s="145">
        <f>SUM(AJ52:AK52)</f>
        <v>44</v>
      </c>
      <c r="AJ52" s="145">
        <v>2</v>
      </c>
      <c r="AK52" s="145">
        <f>AL52+AM52+AP52</f>
        <v>42</v>
      </c>
      <c r="AL52" s="145">
        <v>23</v>
      </c>
      <c r="AM52" s="145">
        <v>16</v>
      </c>
      <c r="AN52" s="27"/>
      <c r="AO52" s="149"/>
      <c r="AP52" s="27">
        <v>3</v>
      </c>
      <c r="AQ52" s="137"/>
      <c r="AR52" s="27"/>
      <c r="AS52" s="27"/>
      <c r="AT52" s="137">
        <v>42</v>
      </c>
      <c r="AU52" s="161">
        <f>AH52</f>
        <v>44</v>
      </c>
      <c r="AV52" s="12"/>
      <c r="AW52" s="191">
        <f t="shared" si="2"/>
        <v>42</v>
      </c>
    </row>
    <row r="53" spans="1:49" ht="58.5" customHeight="1">
      <c r="A53" s="258" t="s">
        <v>233</v>
      </c>
      <c r="B53" s="259"/>
      <c r="C53" s="259"/>
      <c r="D53" s="259"/>
      <c r="E53" s="259"/>
      <c r="F53" s="259"/>
      <c r="G53" s="253" t="s">
        <v>221</v>
      </c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1"/>
      <c r="AC53" s="257"/>
      <c r="AD53" s="257"/>
      <c r="AE53" s="100"/>
      <c r="AF53" s="239"/>
      <c r="AG53" s="100"/>
      <c r="AH53" s="161">
        <f t="shared" ref="AH53:AH57" si="31">AI53</f>
        <v>44</v>
      </c>
      <c r="AI53" s="161">
        <f t="shared" ref="AI53:AI57" si="32">SUM(AJ53:AK53)</f>
        <v>44</v>
      </c>
      <c r="AJ53" s="6">
        <v>2</v>
      </c>
      <c r="AK53" s="161">
        <f t="shared" ref="AK53:AK56" si="33">AL53+AM53+AP53</f>
        <v>42</v>
      </c>
      <c r="AL53" s="6">
        <v>23</v>
      </c>
      <c r="AM53" s="6">
        <v>16</v>
      </c>
      <c r="AN53" s="6"/>
      <c r="AO53" s="157"/>
      <c r="AP53" s="162">
        <v>3</v>
      </c>
      <c r="AQ53" s="13"/>
      <c r="AR53" s="6"/>
      <c r="AS53" s="6"/>
      <c r="AT53" s="167">
        <v>42</v>
      </c>
      <c r="AU53" s="161">
        <f t="shared" ref="AU53:AU57" si="34">AH53</f>
        <v>44</v>
      </c>
      <c r="AV53" s="12"/>
      <c r="AW53" s="191">
        <f t="shared" si="2"/>
        <v>42</v>
      </c>
    </row>
    <row r="54" spans="1:49" ht="42.75" customHeight="1">
      <c r="A54" s="255" t="s">
        <v>247</v>
      </c>
      <c r="B54" s="256"/>
      <c r="C54" s="163"/>
      <c r="D54" s="163"/>
      <c r="E54" s="163"/>
      <c r="F54" s="163"/>
      <c r="G54" s="253" t="s">
        <v>248</v>
      </c>
      <c r="H54" s="254"/>
      <c r="I54" s="254"/>
      <c r="J54" s="254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6"/>
      <c r="AC54" s="249"/>
      <c r="AD54" s="250"/>
      <c r="AE54" s="161"/>
      <c r="AF54" s="162">
        <v>4</v>
      </c>
      <c r="AG54" s="161"/>
      <c r="AH54" s="161">
        <f t="shared" si="31"/>
        <v>44</v>
      </c>
      <c r="AI54" s="161">
        <f t="shared" si="32"/>
        <v>44</v>
      </c>
      <c r="AJ54" s="161">
        <v>2</v>
      </c>
      <c r="AK54" s="161">
        <f t="shared" si="33"/>
        <v>42</v>
      </c>
      <c r="AL54" s="161">
        <v>20</v>
      </c>
      <c r="AM54" s="161">
        <v>16</v>
      </c>
      <c r="AN54" s="161"/>
      <c r="AO54" s="157"/>
      <c r="AP54" s="162">
        <v>6</v>
      </c>
      <c r="AQ54" s="167"/>
      <c r="AR54" s="161"/>
      <c r="AS54" s="161"/>
      <c r="AT54" s="167">
        <v>42</v>
      </c>
      <c r="AU54" s="161"/>
      <c r="AV54" s="12">
        <v>42</v>
      </c>
      <c r="AW54" s="191">
        <f t="shared" si="2"/>
        <v>42</v>
      </c>
    </row>
    <row r="55" spans="1:49" ht="32.25" customHeight="1">
      <c r="A55" s="258" t="s">
        <v>218</v>
      </c>
      <c r="B55" s="259"/>
      <c r="C55" s="259"/>
      <c r="D55" s="259"/>
      <c r="E55" s="259"/>
      <c r="F55" s="259"/>
      <c r="G55" s="253" t="s">
        <v>102</v>
      </c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1"/>
      <c r="AC55" s="257"/>
      <c r="AD55" s="257"/>
      <c r="AE55" s="100">
        <v>4</v>
      </c>
      <c r="AF55" s="100"/>
      <c r="AG55" s="100"/>
      <c r="AH55" s="161">
        <f t="shared" si="31"/>
        <v>108</v>
      </c>
      <c r="AI55" s="161">
        <f t="shared" si="32"/>
        <v>108</v>
      </c>
      <c r="AJ55" s="6">
        <v>0</v>
      </c>
      <c r="AK55" s="161">
        <f t="shared" si="33"/>
        <v>108</v>
      </c>
      <c r="AL55" s="6"/>
      <c r="AM55" s="6">
        <v>106</v>
      </c>
      <c r="AN55" s="6">
        <v>108</v>
      </c>
      <c r="AO55" s="157"/>
      <c r="AP55" s="6">
        <v>2</v>
      </c>
      <c r="AQ55" s="13"/>
      <c r="AR55" s="6"/>
      <c r="AS55" s="6"/>
      <c r="AT55" s="167">
        <v>108</v>
      </c>
      <c r="AU55" s="161">
        <f t="shared" si="34"/>
        <v>108</v>
      </c>
      <c r="AV55" s="12"/>
      <c r="AW55" s="191">
        <f t="shared" si="2"/>
        <v>108</v>
      </c>
    </row>
    <row r="56" spans="1:49" ht="31.5" customHeight="1">
      <c r="A56" s="258" t="s">
        <v>219</v>
      </c>
      <c r="B56" s="259"/>
      <c r="C56" s="259"/>
      <c r="D56" s="259"/>
      <c r="E56" s="259"/>
      <c r="F56" s="259"/>
      <c r="G56" s="253" t="s">
        <v>101</v>
      </c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1"/>
      <c r="AC56" s="257"/>
      <c r="AD56" s="257"/>
      <c r="AE56" s="100">
        <v>4</v>
      </c>
      <c r="AF56" s="100"/>
      <c r="AG56" s="100"/>
      <c r="AH56" s="161">
        <f t="shared" si="31"/>
        <v>180</v>
      </c>
      <c r="AI56" s="161">
        <f t="shared" si="32"/>
        <v>180</v>
      </c>
      <c r="AJ56" s="6">
        <v>0</v>
      </c>
      <c r="AK56" s="161">
        <f t="shared" si="33"/>
        <v>180</v>
      </c>
      <c r="AL56" s="6"/>
      <c r="AM56" s="6">
        <v>179</v>
      </c>
      <c r="AN56" s="6">
        <v>180</v>
      </c>
      <c r="AO56" s="157"/>
      <c r="AP56" s="6">
        <v>1</v>
      </c>
      <c r="AQ56" s="13"/>
      <c r="AR56" s="6"/>
      <c r="AS56" s="6"/>
      <c r="AT56" s="167">
        <v>180</v>
      </c>
      <c r="AU56" s="161">
        <f t="shared" si="34"/>
        <v>180</v>
      </c>
      <c r="AV56" s="12">
        <v>72</v>
      </c>
      <c r="AW56" s="191">
        <f t="shared" si="2"/>
        <v>180</v>
      </c>
    </row>
    <row r="57" spans="1:49" ht="36.75" customHeight="1">
      <c r="A57" s="255"/>
      <c r="B57" s="256"/>
      <c r="C57" s="107"/>
      <c r="D57" s="107"/>
      <c r="E57" s="107"/>
      <c r="F57" s="107"/>
      <c r="G57" s="253" t="s">
        <v>224</v>
      </c>
      <c r="H57" s="254"/>
      <c r="I57" s="254"/>
      <c r="J57" s="254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9"/>
      <c r="AC57" s="249"/>
      <c r="AD57" s="250"/>
      <c r="AE57" s="110"/>
      <c r="AF57" s="110">
        <v>4</v>
      </c>
      <c r="AG57" s="110"/>
      <c r="AH57" s="161">
        <f t="shared" si="31"/>
        <v>6</v>
      </c>
      <c r="AI57" s="161">
        <f t="shared" si="32"/>
        <v>6</v>
      </c>
      <c r="AJ57" s="110"/>
      <c r="AK57" s="161">
        <v>6</v>
      </c>
      <c r="AL57" s="110"/>
      <c r="AM57" s="110"/>
      <c r="AN57" s="110"/>
      <c r="AO57" s="157"/>
      <c r="AP57" s="110"/>
      <c r="AQ57" s="113"/>
      <c r="AR57" s="110"/>
      <c r="AS57" s="110"/>
      <c r="AT57" s="167">
        <v>6</v>
      </c>
      <c r="AU57" s="161">
        <f t="shared" si="34"/>
        <v>6</v>
      </c>
      <c r="AV57" s="12">
        <v>6</v>
      </c>
      <c r="AW57" s="191">
        <f t="shared" si="2"/>
        <v>6</v>
      </c>
    </row>
    <row r="58" spans="1:49" ht="18.75">
      <c r="A58" s="294" t="s">
        <v>79</v>
      </c>
      <c r="B58" s="295"/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5"/>
      <c r="S58" s="295"/>
      <c r="T58" s="295"/>
      <c r="U58" s="295"/>
      <c r="V58" s="295"/>
      <c r="W58" s="295"/>
      <c r="X58" s="295"/>
      <c r="Y58" s="295"/>
      <c r="Z58" s="295"/>
      <c r="AA58" s="16"/>
      <c r="AB58" s="16"/>
      <c r="AC58" s="290"/>
      <c r="AD58" s="290"/>
      <c r="AE58" s="290"/>
      <c r="AF58" s="290"/>
      <c r="AG58" s="290"/>
      <c r="AH58" s="290"/>
      <c r="AI58" s="290"/>
      <c r="AJ58" s="290"/>
      <c r="AK58" s="290"/>
      <c r="AL58" s="290"/>
      <c r="AM58" s="290"/>
      <c r="AN58" s="290"/>
      <c r="AO58" s="290"/>
      <c r="AP58" s="290"/>
      <c r="AQ58" s="290"/>
      <c r="AR58" s="290"/>
      <c r="AS58" s="290"/>
      <c r="AT58" s="290"/>
      <c r="AU58" s="161"/>
      <c r="AV58" s="12"/>
      <c r="AW58" s="191">
        <f t="shared" si="2"/>
        <v>0</v>
      </c>
    </row>
    <row r="59" spans="1:49" ht="35.25" customHeight="1">
      <c r="A59" s="262" t="s">
        <v>41</v>
      </c>
      <c r="B59" s="259"/>
      <c r="C59" s="259"/>
      <c r="D59" s="259"/>
      <c r="E59" s="259"/>
      <c r="F59" s="259"/>
      <c r="G59" s="276" t="s">
        <v>66</v>
      </c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8" t="s">
        <v>200</v>
      </c>
      <c r="AD59" s="278"/>
      <c r="AE59" s="278"/>
      <c r="AF59" s="278"/>
      <c r="AG59" s="278"/>
      <c r="AH59" s="278"/>
      <c r="AI59" s="278"/>
      <c r="AJ59" s="278"/>
      <c r="AK59" s="278"/>
      <c r="AL59" s="278"/>
      <c r="AM59" s="278"/>
      <c r="AN59" s="278"/>
      <c r="AO59" s="278"/>
      <c r="AP59" s="278"/>
      <c r="AQ59" s="278"/>
      <c r="AR59" s="278"/>
      <c r="AS59" s="278"/>
      <c r="AT59" s="279"/>
      <c r="AU59" s="161">
        <f t="shared" si="19"/>
        <v>0</v>
      </c>
      <c r="AV59" s="12"/>
      <c r="AW59" s="191">
        <f t="shared" si="2"/>
        <v>0</v>
      </c>
    </row>
    <row r="60" spans="1:49" ht="22.5" customHeight="1">
      <c r="A60" s="280" t="s">
        <v>22</v>
      </c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280"/>
      <c r="V60" s="280"/>
      <c r="W60" s="280"/>
      <c r="X60" s="280"/>
      <c r="Y60" s="280"/>
      <c r="Z60" s="280"/>
      <c r="AA60" s="280"/>
      <c r="AB60" s="280"/>
      <c r="AC60" s="281" t="s">
        <v>24</v>
      </c>
      <c r="AD60" s="281"/>
      <c r="AE60" s="10">
        <f>AE9+AE25+AE32+AE38</f>
        <v>23</v>
      </c>
      <c r="AF60" s="10">
        <f>AF9+AF25+AF32+AF38</f>
        <v>13</v>
      </c>
      <c r="AG60" s="101">
        <v>3</v>
      </c>
      <c r="AH60" s="10">
        <f>AH9+AH25+AH32+AH38+36</f>
        <v>3014</v>
      </c>
      <c r="AI60" s="10">
        <f>AI9+AI25+AI32+AI38+36</f>
        <v>3014</v>
      </c>
      <c r="AJ60" s="10">
        <f>AJ9+AJ25+AJ32+AJ38</f>
        <v>46</v>
      </c>
      <c r="AK60" s="10">
        <f>AK9+AK25+AK32+AK38+36</f>
        <v>2952</v>
      </c>
      <c r="AL60" s="10">
        <f>AL9+AL25+AL32+AL39+AL45+AL53</f>
        <v>1010</v>
      </c>
      <c r="AM60" s="10">
        <f>AM9+AM25+AM32+AM38</f>
        <v>1736</v>
      </c>
      <c r="AN60" s="10">
        <f>AN42+AN43+AN48+AN49+AN55+AN56</f>
        <v>732</v>
      </c>
      <c r="AO60" s="10">
        <v>33</v>
      </c>
      <c r="AP60" s="10">
        <f>AP9+AP25+AP32+AP38</f>
        <v>109</v>
      </c>
      <c r="AQ60" s="10">
        <f>AQ9+AQ25+AQ32+AQ38</f>
        <v>612</v>
      </c>
      <c r="AR60" s="10">
        <f>AR9+AR25+AR32+AR38</f>
        <v>864</v>
      </c>
      <c r="AS60" s="10">
        <f>AS9+AS25+AS32+AS38</f>
        <v>612</v>
      </c>
      <c r="AT60" s="177">
        <f>AT9+AT25+AT32+AT38+36</f>
        <v>864</v>
      </c>
      <c r="AU60" s="168">
        <f t="shared" si="19"/>
        <v>2952</v>
      </c>
      <c r="AV60" s="187">
        <f>AV9+AV25+AV32+AV38</f>
        <v>288</v>
      </c>
      <c r="AW60" s="191">
        <f t="shared" si="2"/>
        <v>2952</v>
      </c>
    </row>
    <row r="61" spans="1:49" ht="38.25" customHeight="1">
      <c r="A61" s="262" t="s">
        <v>42</v>
      </c>
      <c r="B61" s="259"/>
      <c r="C61" s="259"/>
      <c r="D61" s="259"/>
      <c r="E61" s="259"/>
      <c r="F61" s="259"/>
      <c r="G61" s="276" t="s">
        <v>227</v>
      </c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86"/>
      <c r="AD61" s="287"/>
      <c r="AE61" s="17"/>
      <c r="AF61" s="17"/>
      <c r="AG61" s="17"/>
      <c r="AH61" s="18"/>
      <c r="AI61" s="18"/>
      <c r="AJ61" s="18"/>
      <c r="AK61" s="18"/>
      <c r="AL61" s="18"/>
      <c r="AM61" s="18"/>
      <c r="AN61" s="18"/>
      <c r="AO61" s="18"/>
      <c r="AP61" s="18"/>
      <c r="AQ61" s="116"/>
      <c r="AR61" s="116"/>
      <c r="AS61" s="116"/>
      <c r="AT61" s="119">
        <v>36</v>
      </c>
      <c r="AU61" s="1"/>
      <c r="AV61" s="1"/>
      <c r="AW61" s="1"/>
    </row>
    <row r="62" spans="1:49" ht="12.75" customHeight="1">
      <c r="A62" s="277" t="s">
        <v>239</v>
      </c>
      <c r="B62" s="259"/>
      <c r="C62" s="259"/>
      <c r="D62" s="259"/>
      <c r="E62" s="259"/>
      <c r="F62" s="259"/>
      <c r="G62" s="259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91" t="s">
        <v>22</v>
      </c>
      <c r="AL62" s="257" t="s">
        <v>43</v>
      </c>
      <c r="AM62" s="257"/>
      <c r="AN62" s="257"/>
      <c r="AO62" s="257"/>
      <c r="AP62" s="257"/>
      <c r="AQ62" s="292">
        <f>AQ9+AQ25+AQ32+AQ40+AQ41+AQ46+AQ47+AQ52+AQ53+AQ54</f>
        <v>612</v>
      </c>
      <c r="AR62" s="292">
        <f t="shared" ref="AR62:AT62" si="35">AR9+AR25+AR32+AR40+AR41+AR46+AR47+AR52+AR53+AR54</f>
        <v>828</v>
      </c>
      <c r="AS62" s="292">
        <f t="shared" si="35"/>
        <v>504</v>
      </c>
      <c r="AT62" s="292">
        <f t="shared" si="35"/>
        <v>222</v>
      </c>
      <c r="AU62" s="241">
        <f>SUM(AQ62:AT63)</f>
        <v>2166</v>
      </c>
      <c r="AV62" s="1"/>
      <c r="AW62" s="1"/>
    </row>
    <row r="63" spans="1:49" ht="12.75" customHeight="1">
      <c r="A63" s="259"/>
      <c r="B63" s="259"/>
      <c r="C63" s="259"/>
      <c r="D63" s="259"/>
      <c r="E63" s="259"/>
      <c r="F63" s="259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91"/>
      <c r="AL63" s="257"/>
      <c r="AM63" s="257"/>
      <c r="AN63" s="257"/>
      <c r="AO63" s="257"/>
      <c r="AP63" s="257"/>
      <c r="AQ63" s="257"/>
      <c r="AR63" s="257"/>
      <c r="AS63" s="257"/>
      <c r="AT63" s="257"/>
      <c r="AU63" s="242"/>
      <c r="AV63" s="1"/>
      <c r="AW63" s="1"/>
    </row>
    <row r="64" spans="1:49" ht="12.75" customHeight="1">
      <c r="A64" s="259"/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  <c r="AJ64" s="259"/>
      <c r="AK64" s="291"/>
      <c r="AL64" s="257" t="s">
        <v>48</v>
      </c>
      <c r="AM64" s="257"/>
      <c r="AN64" s="257"/>
      <c r="AO64" s="257"/>
      <c r="AP64" s="257"/>
      <c r="AQ64" s="282">
        <f>AQ42+AQ48+AQ55</f>
        <v>0</v>
      </c>
      <c r="AR64" s="282">
        <f t="shared" ref="AR64:AT64" si="36">AR42+AR48+AR55</f>
        <v>36</v>
      </c>
      <c r="AS64" s="282">
        <f t="shared" si="36"/>
        <v>108</v>
      </c>
      <c r="AT64" s="282">
        <f t="shared" si="36"/>
        <v>108</v>
      </c>
      <c r="AU64" s="243">
        <f>SUM(AQ64:AT65)</f>
        <v>252</v>
      </c>
      <c r="AV64" s="1"/>
      <c r="AW64" s="1"/>
    </row>
    <row r="65" spans="1:49" ht="12.75" customHeight="1">
      <c r="A65" s="259"/>
      <c r="B65" s="259"/>
      <c r="C65" s="259"/>
      <c r="D65" s="259"/>
      <c r="E65" s="259"/>
      <c r="F65" s="259"/>
      <c r="G65" s="259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  <c r="AJ65" s="259"/>
      <c r="AK65" s="291"/>
      <c r="AL65" s="257"/>
      <c r="AM65" s="257"/>
      <c r="AN65" s="257"/>
      <c r="AO65" s="257"/>
      <c r="AP65" s="257"/>
      <c r="AQ65" s="282"/>
      <c r="AR65" s="282"/>
      <c r="AS65" s="282"/>
      <c r="AT65" s="282"/>
      <c r="AU65" s="242"/>
      <c r="AV65" s="1"/>
      <c r="AW65" s="1"/>
    </row>
    <row r="66" spans="1:49" ht="18.75">
      <c r="A66" s="259"/>
      <c r="B66" s="259"/>
      <c r="C66" s="259"/>
      <c r="D66" s="259"/>
      <c r="E66" s="259"/>
      <c r="F66" s="259"/>
      <c r="G66" s="259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259"/>
      <c r="AI66" s="259"/>
      <c r="AJ66" s="259"/>
      <c r="AK66" s="291"/>
      <c r="AL66" s="257" t="s">
        <v>47</v>
      </c>
      <c r="AM66" s="257"/>
      <c r="AN66" s="257"/>
      <c r="AO66" s="257"/>
      <c r="AP66" s="257"/>
      <c r="AQ66" s="6">
        <f>AQ43+AQ49+AQ56</f>
        <v>0</v>
      </c>
      <c r="AR66" s="161">
        <f t="shared" ref="AR66:AT66" si="37">AR43+AR49+AR56</f>
        <v>0</v>
      </c>
      <c r="AS66" s="161">
        <f t="shared" si="37"/>
        <v>0</v>
      </c>
      <c r="AT66" s="161">
        <f t="shared" si="37"/>
        <v>480</v>
      </c>
      <c r="AU66" s="192">
        <f>SUM(AQ66:AT66)</f>
        <v>480</v>
      </c>
      <c r="AV66" s="1"/>
      <c r="AW66" s="1"/>
    </row>
    <row r="67" spans="1:49" ht="18.75">
      <c r="A67" s="259"/>
      <c r="B67" s="259"/>
      <c r="C67" s="259"/>
      <c r="D67" s="259"/>
      <c r="E67" s="259"/>
      <c r="F67" s="259"/>
      <c r="G67" s="259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259"/>
      <c r="AI67" s="259"/>
      <c r="AJ67" s="259"/>
      <c r="AK67" s="291"/>
      <c r="AL67" s="257" t="s">
        <v>44</v>
      </c>
      <c r="AM67" s="257"/>
      <c r="AN67" s="257"/>
      <c r="AO67" s="257"/>
      <c r="AP67" s="257"/>
      <c r="AQ67" s="27"/>
      <c r="AR67" s="27">
        <v>4</v>
      </c>
      <c r="AS67" s="27">
        <v>3</v>
      </c>
      <c r="AT67" s="27">
        <v>3</v>
      </c>
      <c r="AU67" s="1">
        <f>SUM(AQ67:AT67)</f>
        <v>10</v>
      </c>
      <c r="AV67" s="1"/>
      <c r="AW67" s="1"/>
    </row>
    <row r="68" spans="1:49" ht="18.75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91"/>
      <c r="AL68" s="283" t="s">
        <v>83</v>
      </c>
      <c r="AM68" s="284"/>
      <c r="AN68" s="284"/>
      <c r="AO68" s="284"/>
      <c r="AP68" s="285"/>
      <c r="AQ68" s="27"/>
      <c r="AR68" s="27"/>
      <c r="AS68" s="27"/>
      <c r="AT68" s="27">
        <v>3</v>
      </c>
      <c r="AU68" s="1">
        <f t="shared" ref="AU68" si="38">SUM(AQ68:AT68)</f>
        <v>3</v>
      </c>
      <c r="AV68" s="1"/>
      <c r="AW68" s="1"/>
    </row>
    <row r="69" spans="1:49" ht="12.75" customHeight="1">
      <c r="A69" s="259"/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259"/>
      <c r="AI69" s="259"/>
      <c r="AJ69" s="259"/>
      <c r="AK69" s="291"/>
      <c r="AL69" s="257" t="s">
        <v>46</v>
      </c>
      <c r="AM69" s="257"/>
      <c r="AN69" s="257"/>
      <c r="AO69" s="257"/>
      <c r="AP69" s="257"/>
      <c r="AQ69" s="257">
        <v>3</v>
      </c>
      <c r="AR69" s="257">
        <v>8</v>
      </c>
      <c r="AS69" s="257">
        <v>5</v>
      </c>
      <c r="AT69" s="257">
        <v>6</v>
      </c>
      <c r="AU69" s="243">
        <f>SUM(AQ69:AT70)</f>
        <v>22</v>
      </c>
      <c r="AV69" s="1"/>
      <c r="AW69" s="1"/>
    </row>
    <row r="70" spans="1:49" ht="12.75" customHeight="1">
      <c r="A70" s="259"/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259"/>
      <c r="AI70" s="259"/>
      <c r="AJ70" s="259"/>
      <c r="AK70" s="291"/>
      <c r="AL70" s="257"/>
      <c r="AM70" s="257"/>
      <c r="AN70" s="257"/>
      <c r="AO70" s="257"/>
      <c r="AP70" s="257"/>
      <c r="AQ70" s="257"/>
      <c r="AR70" s="257"/>
      <c r="AS70" s="257"/>
      <c r="AT70" s="257"/>
      <c r="AU70" s="243"/>
      <c r="AV70" s="1"/>
      <c r="AW70" s="1"/>
    </row>
    <row r="71" spans="1:49" ht="12.75" customHeight="1">
      <c r="A71" s="259"/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259"/>
      <c r="AI71" s="259"/>
      <c r="AJ71" s="259"/>
      <c r="AK71" s="291"/>
      <c r="AL71" s="257" t="s">
        <v>45</v>
      </c>
      <c r="AM71" s="257"/>
      <c r="AN71" s="257"/>
      <c r="AO71" s="257"/>
      <c r="AP71" s="257"/>
      <c r="AQ71" s="257">
        <v>1</v>
      </c>
      <c r="AR71" s="257"/>
      <c r="AS71" s="257"/>
      <c r="AT71" s="257"/>
      <c r="AU71" s="243">
        <f>SUM(AQ71:AT72)</f>
        <v>1</v>
      </c>
      <c r="AV71" s="1"/>
      <c r="AW71" s="1"/>
    </row>
    <row r="72" spans="1:49" ht="13.5" customHeight="1">
      <c r="A72" s="259"/>
      <c r="B72" s="259"/>
      <c r="C72" s="259"/>
      <c r="D72" s="259"/>
      <c r="E72" s="259"/>
      <c r="F72" s="259"/>
      <c r="G72" s="259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259"/>
      <c r="AI72" s="259"/>
      <c r="AJ72" s="259"/>
      <c r="AK72" s="291"/>
      <c r="AL72" s="257"/>
      <c r="AM72" s="257"/>
      <c r="AN72" s="257"/>
      <c r="AO72" s="257"/>
      <c r="AP72" s="257"/>
      <c r="AQ72" s="257"/>
      <c r="AR72" s="257"/>
      <c r="AS72" s="257"/>
      <c r="AT72" s="257"/>
      <c r="AU72" s="243"/>
      <c r="AV72" s="1"/>
      <c r="AW72" s="1"/>
    </row>
    <row r="73" spans="1:49" ht="18.7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4"/>
      <c r="AI73" s="24"/>
      <c r="AJ73" s="24"/>
      <c r="AK73" s="25"/>
      <c r="AL73" s="24"/>
      <c r="AM73" s="24"/>
      <c r="AN73" s="24"/>
      <c r="AO73" s="24"/>
      <c r="AP73" s="24"/>
      <c r="AQ73" s="24"/>
      <c r="AR73" s="24"/>
      <c r="AS73" s="24"/>
      <c r="AT73" s="24"/>
      <c r="AU73" s="1"/>
      <c r="AV73" s="1"/>
      <c r="AW73" s="1"/>
    </row>
    <row r="74" spans="1:49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293"/>
      <c r="Q74" s="293"/>
      <c r="R74" s="293"/>
      <c r="S74" s="293"/>
      <c r="T74" s="293"/>
      <c r="U74" s="293"/>
      <c r="V74" s="293"/>
      <c r="W74" s="293"/>
      <c r="X74" s="293"/>
      <c r="Y74" s="293"/>
      <c r="Z74" s="293"/>
      <c r="AA74" s="293"/>
      <c r="AB74" s="293"/>
      <c r="AC74" s="293"/>
      <c r="AD74" s="293"/>
      <c r="AE74" s="293"/>
      <c r="AF74" s="293"/>
      <c r="AG74" s="293"/>
      <c r="AH74" s="293"/>
      <c r="AI74" s="20"/>
      <c r="AJ74" s="20"/>
      <c r="AK74" s="20"/>
      <c r="AL74" s="20"/>
      <c r="AM74" s="20"/>
      <c r="AN74" s="20"/>
      <c r="AO74" s="20"/>
      <c r="AP74" s="20"/>
      <c r="AQ74" s="21"/>
      <c r="AR74" s="21"/>
      <c r="AS74" s="21"/>
      <c r="AT74" s="21"/>
      <c r="AU74" s="1"/>
      <c r="AV74" s="1"/>
      <c r="AW74" s="1"/>
    </row>
    <row r="75" spans="1:4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4"/>
      <c r="AI75" s="4"/>
      <c r="AJ75" s="288"/>
      <c r="AK75" s="288"/>
      <c r="AL75" s="288"/>
      <c r="AM75" s="288"/>
      <c r="AN75" s="288"/>
      <c r="AO75" s="288"/>
      <c r="AP75" s="4"/>
      <c r="AQ75" s="5"/>
      <c r="AR75" s="289"/>
      <c r="AS75" s="289"/>
      <c r="AT75" s="289"/>
      <c r="AU75" s="1"/>
      <c r="AV75" s="1"/>
      <c r="AW75" s="1"/>
    </row>
    <row r="76" spans="1:4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4"/>
      <c r="AI76" s="4"/>
      <c r="AJ76" s="4"/>
      <c r="AK76" s="4"/>
      <c r="AL76" s="4"/>
      <c r="AM76" s="4"/>
      <c r="AN76" s="4"/>
      <c r="AO76" s="4"/>
      <c r="AP76" s="4"/>
      <c r="AQ76" s="5"/>
      <c r="AR76" s="5"/>
      <c r="AS76" s="5"/>
      <c r="AT76" s="5"/>
      <c r="AU76" s="1"/>
      <c r="AV76" s="1"/>
      <c r="AW76" s="1"/>
    </row>
  </sheetData>
  <customSheetViews>
    <customSheetView guid="{57D88D58-2859-40EA-81D8-9DFDEE34D3AB}" scale="70" fitToPage="1" hiddenColumns="1" topLeftCell="A4">
      <selection activeCell="AG53" sqref="AG53"/>
      <pageMargins left="0.25" right="0.25" top="0.75" bottom="0.75" header="0.3" footer="0.3"/>
      <pageSetup paperSize="9" scale="62" fitToHeight="0" orientation="landscape" r:id="rId1"/>
    </customSheetView>
  </customSheetViews>
  <mergeCells count="220">
    <mergeCell ref="AU71:AU72"/>
    <mergeCell ref="A22:B22"/>
    <mergeCell ref="G22:K22"/>
    <mergeCell ref="A23:B23"/>
    <mergeCell ref="G23:K23"/>
    <mergeCell ref="AC21:AD21"/>
    <mergeCell ref="AC22:AD22"/>
    <mergeCell ref="AC23:AD23"/>
    <mergeCell ref="AC20:AD20"/>
    <mergeCell ref="AU69:AU70"/>
    <mergeCell ref="A36:F36"/>
    <mergeCell ref="G36:AB36"/>
    <mergeCell ref="AC36:AD36"/>
    <mergeCell ref="AC25:AD25"/>
    <mergeCell ref="AC30:AD30"/>
    <mergeCell ref="A33:F33"/>
    <mergeCell ref="G33:AB33"/>
    <mergeCell ref="AC33:AD33"/>
    <mergeCell ref="A34:F34"/>
    <mergeCell ref="G34:AB34"/>
    <mergeCell ref="AC34:AD34"/>
    <mergeCell ref="A32:F32"/>
    <mergeCell ref="G32:AB32"/>
    <mergeCell ref="AC32:AD32"/>
    <mergeCell ref="A2:AT2"/>
    <mergeCell ref="A3:F7"/>
    <mergeCell ref="G3:AB7"/>
    <mergeCell ref="AH3:AH7"/>
    <mergeCell ref="AI3:AP3"/>
    <mergeCell ref="AQ3:AT3"/>
    <mergeCell ref="AI4:AI7"/>
    <mergeCell ref="AJ4:AJ7"/>
    <mergeCell ref="AK4:AP4"/>
    <mergeCell ref="AQ4:AR4"/>
    <mergeCell ref="AS4:AT4"/>
    <mergeCell ref="AK5:AK7"/>
    <mergeCell ref="AL5:AP5"/>
    <mergeCell ref="AQ5:AQ7"/>
    <mergeCell ref="AR5:AR7"/>
    <mergeCell ref="AS5:AS7"/>
    <mergeCell ref="AT5:AT7"/>
    <mergeCell ref="AC3:AG6"/>
    <mergeCell ref="AC7:AD7"/>
    <mergeCell ref="AO6:AO7"/>
    <mergeCell ref="AP6:AP7"/>
    <mergeCell ref="A8:F8"/>
    <mergeCell ref="G8:AB8"/>
    <mergeCell ref="AC8:AD8"/>
    <mergeCell ref="A9:F9"/>
    <mergeCell ref="G9:AB9"/>
    <mergeCell ref="AC9:AD9"/>
    <mergeCell ref="AL6:AL7"/>
    <mergeCell ref="AM6:AM7"/>
    <mergeCell ref="AN6:AN7"/>
    <mergeCell ref="A11:F11"/>
    <mergeCell ref="G11:AB11"/>
    <mergeCell ref="A12:F12"/>
    <mergeCell ref="G12:AB12"/>
    <mergeCell ref="A10:F10"/>
    <mergeCell ref="G10:AB10"/>
    <mergeCell ref="AC10:AD10"/>
    <mergeCell ref="A16:F16"/>
    <mergeCell ref="G16:AB16"/>
    <mergeCell ref="AC16:AD16"/>
    <mergeCell ref="A17:F17"/>
    <mergeCell ref="G17:AB17"/>
    <mergeCell ref="AC17:AD17"/>
    <mergeCell ref="A13:F13"/>
    <mergeCell ref="G13:AB13"/>
    <mergeCell ref="AC13:AD13"/>
    <mergeCell ref="A15:F15"/>
    <mergeCell ref="G15:AB15"/>
    <mergeCell ref="AC15:AD15"/>
    <mergeCell ref="A14:F14"/>
    <mergeCell ref="G14:AB14"/>
    <mergeCell ref="AC14:AD14"/>
    <mergeCell ref="A18:F18"/>
    <mergeCell ref="G18:AB18"/>
    <mergeCell ref="A19:B19"/>
    <mergeCell ref="AC19:AD19"/>
    <mergeCell ref="A24:B24"/>
    <mergeCell ref="G24:K24"/>
    <mergeCell ref="A25:B25"/>
    <mergeCell ref="G25:K25"/>
    <mergeCell ref="A35:F35"/>
    <mergeCell ref="G35:AB35"/>
    <mergeCell ref="AC35:AD35"/>
    <mergeCell ref="G31:K31"/>
    <mergeCell ref="A31:B31"/>
    <mergeCell ref="AC31:AD31"/>
    <mergeCell ref="G19:K19"/>
    <mergeCell ref="A30:B30"/>
    <mergeCell ref="G30:K30"/>
    <mergeCell ref="A29:B29"/>
    <mergeCell ref="G29:J29"/>
    <mergeCell ref="AC24:AD24"/>
    <mergeCell ref="A20:B20"/>
    <mergeCell ref="G20:K20"/>
    <mergeCell ref="A21:B21"/>
    <mergeCell ref="G21:K21"/>
    <mergeCell ref="A26:B26"/>
    <mergeCell ref="G26:J26"/>
    <mergeCell ref="AC26:AD26"/>
    <mergeCell ref="G27:J27"/>
    <mergeCell ref="A27:B27"/>
    <mergeCell ref="A28:B28"/>
    <mergeCell ref="G28:J28"/>
    <mergeCell ref="A46:B46"/>
    <mergeCell ref="G46:J46"/>
    <mergeCell ref="AC46:AD46"/>
    <mergeCell ref="A38:F38"/>
    <mergeCell ref="G38:AB38"/>
    <mergeCell ref="AC38:AD38"/>
    <mergeCell ref="A42:F42"/>
    <mergeCell ref="G42:Z42"/>
    <mergeCell ref="A39:F39"/>
    <mergeCell ref="G39:AB39"/>
    <mergeCell ref="AC39:AD39"/>
    <mergeCell ref="A40:F40"/>
    <mergeCell ref="G40:AB40"/>
    <mergeCell ref="A41:F41"/>
    <mergeCell ref="G41:AB41"/>
    <mergeCell ref="AC42:AD42"/>
    <mergeCell ref="A37:B37"/>
    <mergeCell ref="AJ75:AO75"/>
    <mergeCell ref="AR75:AT75"/>
    <mergeCell ref="AC11:AD11"/>
    <mergeCell ref="AC12:AD12"/>
    <mergeCell ref="AC18:AD18"/>
    <mergeCell ref="AS69:AS70"/>
    <mergeCell ref="AT69:AT70"/>
    <mergeCell ref="AL71:AP72"/>
    <mergeCell ref="AQ71:AQ72"/>
    <mergeCell ref="AR71:AR72"/>
    <mergeCell ref="AS71:AS72"/>
    <mergeCell ref="AT71:AT72"/>
    <mergeCell ref="AC58:AT58"/>
    <mergeCell ref="A62:AJ72"/>
    <mergeCell ref="AK62:AK72"/>
    <mergeCell ref="AL62:AP63"/>
    <mergeCell ref="AQ62:AQ63"/>
    <mergeCell ref="AR62:AR63"/>
    <mergeCell ref="AS62:AS63"/>
    <mergeCell ref="AT62:AT63"/>
    <mergeCell ref="P74:AH74"/>
    <mergeCell ref="A58:Z58"/>
    <mergeCell ref="A53:F53"/>
    <mergeCell ref="G53:AB53"/>
    <mergeCell ref="AR69:AR70"/>
    <mergeCell ref="G59:AB59"/>
    <mergeCell ref="AC59:AT59"/>
    <mergeCell ref="A60:AB60"/>
    <mergeCell ref="AC60:AD60"/>
    <mergeCell ref="AL64:AP65"/>
    <mergeCell ref="AQ64:AQ65"/>
    <mergeCell ref="AR64:AR65"/>
    <mergeCell ref="AS64:AS65"/>
    <mergeCell ref="AT64:AT65"/>
    <mergeCell ref="AL66:AP66"/>
    <mergeCell ref="AL67:AP67"/>
    <mergeCell ref="AL68:AP68"/>
    <mergeCell ref="AL69:AP70"/>
    <mergeCell ref="AC61:AD61"/>
    <mergeCell ref="A59:F59"/>
    <mergeCell ref="A61:F61"/>
    <mergeCell ref="G61:AB61"/>
    <mergeCell ref="A57:B57"/>
    <mergeCell ref="G57:J57"/>
    <mergeCell ref="AC57:AD57"/>
    <mergeCell ref="A49:F49"/>
    <mergeCell ref="G49:AB49"/>
    <mergeCell ref="AC49:AD49"/>
    <mergeCell ref="A51:F51"/>
    <mergeCell ref="G51:AB51"/>
    <mergeCell ref="AQ69:AQ70"/>
    <mergeCell ref="AC51:AD51"/>
    <mergeCell ref="A56:F56"/>
    <mergeCell ref="G56:AB56"/>
    <mergeCell ref="AC56:AD56"/>
    <mergeCell ref="A50:B50"/>
    <mergeCell ref="G50:J50"/>
    <mergeCell ref="AC50:AD50"/>
    <mergeCell ref="A52:B52"/>
    <mergeCell ref="AC52:AD52"/>
    <mergeCell ref="G52:J52"/>
    <mergeCell ref="AF52:AF53"/>
    <mergeCell ref="G37:J37"/>
    <mergeCell ref="AC37:AD37"/>
    <mergeCell ref="A54:B54"/>
    <mergeCell ref="G54:J54"/>
    <mergeCell ref="AC54:AD54"/>
    <mergeCell ref="AC53:AD53"/>
    <mergeCell ref="A55:F55"/>
    <mergeCell ref="G55:AB55"/>
    <mergeCell ref="AC55:AD55"/>
    <mergeCell ref="A47:F47"/>
    <mergeCell ref="G47:AB47"/>
    <mergeCell ref="AC47:AD47"/>
    <mergeCell ref="A48:F48"/>
    <mergeCell ref="G48:AB48"/>
    <mergeCell ref="AC48:AD48"/>
    <mergeCell ref="A43:F43"/>
    <mergeCell ref="G43:AB43"/>
    <mergeCell ref="AC43:AD43"/>
    <mergeCell ref="A45:F45"/>
    <mergeCell ref="G45:AB45"/>
    <mergeCell ref="AC45:AD45"/>
    <mergeCell ref="A44:B44"/>
    <mergeCell ref="G44:J44"/>
    <mergeCell ref="AF46:AF47"/>
    <mergeCell ref="AF40:AF41"/>
    <mergeCell ref="AU62:AU63"/>
    <mergeCell ref="AU64:AU65"/>
    <mergeCell ref="AU3:AU7"/>
    <mergeCell ref="AV3:AV7"/>
    <mergeCell ref="AC40:AD40"/>
    <mergeCell ref="AC41:AD41"/>
    <mergeCell ref="AC44:AD44"/>
    <mergeCell ref="AF19:AF20"/>
    <mergeCell ref="AP19:AP20"/>
  </mergeCells>
  <pageMargins left="1.0236220472440944" right="0.23622047244094491" top="0.74803149606299213" bottom="0.74803149606299213" header="0.31496062992125984" footer="0.31496062992125984"/>
  <pageSetup paperSize="9" scale="57" fitToHeight="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view="pageBreakPreview" zoomScale="60" workbookViewId="0">
      <selection activeCell="H16" sqref="H16"/>
    </sheetView>
  </sheetViews>
  <sheetFormatPr defaultColWidth="9.140625" defaultRowHeight="18.75"/>
  <cols>
    <col min="1" max="1" width="20.7109375" style="39" customWidth="1"/>
    <col min="2" max="2" width="9.140625" style="39"/>
    <col min="3" max="3" width="54.85546875" style="39" customWidth="1"/>
    <col min="4" max="5" width="20.7109375" style="39" customWidth="1"/>
    <col min="6" max="16384" width="9.140625" style="39"/>
  </cols>
  <sheetData>
    <row r="1" spans="1:5" s="47" customFormat="1" ht="27.75" customHeight="1">
      <c r="A1" s="52" t="s">
        <v>155</v>
      </c>
    </row>
    <row r="2" spans="1:5" s="51" customFormat="1" ht="39.950000000000003" customHeight="1">
      <c r="A2" s="28" t="s">
        <v>154</v>
      </c>
      <c r="B2" s="374" t="s">
        <v>153</v>
      </c>
      <c r="C2" s="375"/>
      <c r="D2" s="28" t="s">
        <v>152</v>
      </c>
      <c r="E2" s="28" t="s">
        <v>151</v>
      </c>
    </row>
    <row r="3" spans="1:5" s="47" customFormat="1" ht="39.950000000000003" customHeight="1">
      <c r="A3" s="43" t="s">
        <v>150</v>
      </c>
      <c r="B3" s="376" t="s">
        <v>102</v>
      </c>
      <c r="C3" s="377"/>
      <c r="D3" s="43" t="s">
        <v>204</v>
      </c>
      <c r="E3" s="43">
        <v>7</v>
      </c>
    </row>
    <row r="4" spans="1:5" s="47" customFormat="1" ht="39.950000000000003" customHeight="1" thickBot="1">
      <c r="A4" s="50" t="s">
        <v>149</v>
      </c>
      <c r="B4" s="378" t="s">
        <v>101</v>
      </c>
      <c r="C4" s="379"/>
      <c r="D4" s="50">
        <v>4</v>
      </c>
      <c r="E4" s="50">
        <v>13.3</v>
      </c>
    </row>
    <row r="5" spans="1:5" s="47" customFormat="1" ht="19.5" thickBot="1">
      <c r="A5" s="372" t="s">
        <v>148</v>
      </c>
      <c r="B5" s="373"/>
      <c r="C5" s="373"/>
      <c r="D5" s="49"/>
      <c r="E5" s="48">
        <f>SUM(E3:E4)</f>
        <v>20.3</v>
      </c>
    </row>
  </sheetData>
  <mergeCells count="4">
    <mergeCell ref="A5:C5"/>
    <mergeCell ref="B2:C2"/>
    <mergeCell ref="B3:C3"/>
    <mergeCell ref="B4:C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29"/>
  <sheetViews>
    <sheetView view="pageBreakPreview" zoomScale="80" zoomScaleSheetLayoutView="80" workbookViewId="0">
      <selection activeCell="B20" sqref="B20"/>
    </sheetView>
  </sheetViews>
  <sheetFormatPr defaultRowHeight="12.75"/>
  <cols>
    <col min="1" max="1" width="9.140625" style="30"/>
    <col min="2" max="2" width="117.85546875" customWidth="1"/>
  </cols>
  <sheetData>
    <row r="1" spans="1:2" ht="39" customHeight="1" thickBot="1">
      <c r="A1" s="380" t="s">
        <v>175</v>
      </c>
      <c r="B1" s="380"/>
    </row>
    <row r="2" spans="1:2" ht="29.25" customHeight="1" thickBot="1">
      <c r="A2" s="64" t="s">
        <v>174</v>
      </c>
      <c r="B2" s="63" t="s">
        <v>153</v>
      </c>
    </row>
    <row r="3" spans="1:2" ht="18.75">
      <c r="A3" s="62"/>
      <c r="B3" s="61" t="s">
        <v>173</v>
      </c>
    </row>
    <row r="4" spans="1:2" ht="18.75">
      <c r="A4" s="56">
        <v>1</v>
      </c>
      <c r="B4" s="55" t="s">
        <v>172</v>
      </c>
    </row>
    <row r="5" spans="1:2" ht="18.75">
      <c r="A5" s="56">
        <v>2</v>
      </c>
      <c r="B5" s="55" t="s">
        <v>171</v>
      </c>
    </row>
    <row r="6" spans="1:2" ht="18.75">
      <c r="A6" s="56">
        <v>3</v>
      </c>
      <c r="B6" s="55" t="s">
        <v>170</v>
      </c>
    </row>
    <row r="7" spans="1:2" ht="18.75">
      <c r="A7" s="56">
        <v>4</v>
      </c>
      <c r="B7" s="55" t="s">
        <v>169</v>
      </c>
    </row>
    <row r="8" spans="1:2" ht="18.75">
      <c r="A8" s="56">
        <v>5</v>
      </c>
      <c r="B8" s="55" t="s">
        <v>168</v>
      </c>
    </row>
    <row r="9" spans="1:2" ht="18.75">
      <c r="A9" s="56">
        <v>6</v>
      </c>
      <c r="B9" s="55" t="s">
        <v>167</v>
      </c>
    </row>
    <row r="10" spans="1:2" ht="18.75">
      <c r="A10" s="56">
        <v>7</v>
      </c>
      <c r="B10" s="55" t="s">
        <v>166</v>
      </c>
    </row>
    <row r="11" spans="1:2" ht="18.75">
      <c r="A11" s="56">
        <v>8</v>
      </c>
      <c r="B11" s="55" t="s">
        <v>165</v>
      </c>
    </row>
    <row r="12" spans="1:2" ht="18.75">
      <c r="A12" s="56">
        <v>9</v>
      </c>
      <c r="B12" s="59" t="s">
        <v>164</v>
      </c>
    </row>
    <row r="13" spans="1:2" ht="18.75">
      <c r="A13" s="56">
        <v>10</v>
      </c>
      <c r="B13" s="59" t="s">
        <v>177</v>
      </c>
    </row>
    <row r="14" spans="1:2" ht="18.75">
      <c r="A14" s="56">
        <v>11</v>
      </c>
      <c r="B14" s="59" t="s">
        <v>178</v>
      </c>
    </row>
    <row r="15" spans="1:2" ht="18.75">
      <c r="A15" s="60"/>
      <c r="B15" s="57" t="s">
        <v>163</v>
      </c>
    </row>
    <row r="16" spans="1:2" ht="18.75">
      <c r="A16" s="56">
        <v>1</v>
      </c>
      <c r="B16" s="59" t="s">
        <v>179</v>
      </c>
    </row>
    <row r="17" spans="1:2" ht="18.75">
      <c r="A17" s="56">
        <v>2</v>
      </c>
      <c r="B17" s="59" t="s">
        <v>180</v>
      </c>
    </row>
    <row r="18" spans="1:2" ht="18.75">
      <c r="A18" s="56">
        <v>3</v>
      </c>
      <c r="B18" s="59" t="s">
        <v>181</v>
      </c>
    </row>
    <row r="19" spans="1:2" ht="18.75">
      <c r="A19" s="60"/>
      <c r="B19" s="57" t="s">
        <v>162</v>
      </c>
    </row>
    <row r="20" spans="1:2" ht="18.75">
      <c r="A20" s="56">
        <v>1</v>
      </c>
      <c r="B20" s="59" t="s">
        <v>161</v>
      </c>
    </row>
    <row r="21" spans="1:2" ht="18.75">
      <c r="A21" s="56">
        <v>2</v>
      </c>
      <c r="B21" s="59" t="s">
        <v>182</v>
      </c>
    </row>
    <row r="22" spans="1:2" ht="18.75">
      <c r="A22" s="56"/>
      <c r="B22" s="58" t="s">
        <v>183</v>
      </c>
    </row>
    <row r="23" spans="1:2" ht="18.75">
      <c r="A23" s="56"/>
      <c r="B23" s="65" t="s">
        <v>184</v>
      </c>
    </row>
    <row r="24" spans="1:2" ht="18" customHeight="1">
      <c r="A24" s="56"/>
      <c r="B24" s="57" t="s">
        <v>160</v>
      </c>
    </row>
    <row r="25" spans="1:2" ht="18.75" customHeight="1">
      <c r="A25" s="56">
        <v>1</v>
      </c>
      <c r="B25" s="55" t="s">
        <v>159</v>
      </c>
    </row>
    <row r="26" spans="1:2" ht="18.75" customHeight="1">
      <c r="A26" s="56"/>
      <c r="B26" s="57" t="s">
        <v>158</v>
      </c>
    </row>
    <row r="27" spans="1:2" ht="18.75">
      <c r="A27" s="56">
        <v>1</v>
      </c>
      <c r="B27" s="55" t="s">
        <v>157</v>
      </c>
    </row>
    <row r="28" spans="1:2" ht="19.5" thickBot="1">
      <c r="A28" s="54">
        <v>2</v>
      </c>
      <c r="B28" s="53" t="s">
        <v>156</v>
      </c>
    </row>
    <row r="29" spans="1:2" ht="15.75">
      <c r="A29" s="29"/>
    </row>
  </sheetData>
  <mergeCells count="1">
    <mergeCell ref="A1:B1"/>
  </mergeCells>
  <printOptions horizontalCentered="1"/>
  <pageMargins left="0.39370078740157483" right="0.31496062992125984" top="0.35433070866141736" bottom="0.35433070866141736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UMR</cp:lastModifiedBy>
  <cp:lastPrinted>2026-06-20T08:35:56Z</cp:lastPrinted>
  <dcterms:created xsi:type="dcterms:W3CDTF">2000-09-22T08:18:45Z</dcterms:created>
  <dcterms:modified xsi:type="dcterms:W3CDTF">2026-08-26T12:50:15Z</dcterms:modified>
</cp:coreProperties>
</file>