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300" windowWidth="19440" windowHeight="6900" firstSheet="2" activeTab="3"/>
  </bookViews>
  <sheets>
    <sheet name="Титульный лист" sheetId="7" r:id="rId1"/>
    <sheet name="1. График учебного процесса" sheetId="15" r:id="rId2"/>
    <sheet name="2. Сводные данные" sheetId="8" r:id="rId3"/>
    <sheet name="3. Учебный план" sheetId="1" r:id="rId4"/>
    <sheet name="4. Практика" sheetId="9" r:id="rId5"/>
    <sheet name="5. Кабинеты" sheetId="10" r:id="rId6"/>
  </sheets>
  <definedNames>
    <definedName name="Z_6BB9DD90_062B_460C_B0F2_2255669D5D62_.wvu.Cols" localSheetId="3" hidden="1">'3. Учебный план'!$C:$F,'3. Учебный план'!$L:$AB,'3. Учебный план'!$AW:$BA,'3. Учебный план'!$BC:$BT,'3. Учебный план'!$BV:$BV</definedName>
    <definedName name="Z_BC0C49CB_A801_404A_B663_510A2D1F4927_.wvu.Cols" localSheetId="3" hidden="1">'3. Учебный план'!$C:$F,'3. Учебный план'!$L:$AB,'3. Учебный план'!$AW:$BA,'3. Учебный план'!$BC:$BT,'3. Учебный план'!$BV:$BV</definedName>
    <definedName name="_xlnm.Print_Area" localSheetId="1">'1. График учебного процесса'!$A$1:$BA$20</definedName>
    <definedName name="_xlnm.Print_Area" localSheetId="2">'2. Сводные данные'!$A$1:$P$19</definedName>
    <definedName name="_xlnm.Print_Area" localSheetId="3">'3. Учебный план'!$A$1:$BC$76</definedName>
    <definedName name="_xlnm.Print_Area" localSheetId="0">'Титульный лист'!$A$1:$BA$33</definedName>
  </definedNames>
  <calcPr calcId="144525"/>
  <customWorkbookViews>
    <customWorkbookView name="metodcentr - Личное представление" guid="{6BB9DD90-062B-460C-B0F2-2255669D5D62}" mergeInterval="0" personalView="1" maximized="1" windowWidth="1362" windowHeight="517" activeSheetId="2"/>
    <customWorkbookView name="Инна Владимировна - Личное представление" guid="{BC0C49CB-A801-404A-B663-510A2D1F4927}" mergeInterval="0" personalView="1" maximized="1" windowWidth="1276" windowHeight="799" activeSheetId="2"/>
  </customWorkbookViews>
</workbook>
</file>

<file path=xl/calcChain.xml><?xml version="1.0" encoding="utf-8"?>
<calcChain xmlns="http://schemas.openxmlformats.org/spreadsheetml/2006/main">
  <c r="AK54" i="1" l="1"/>
  <c r="AK55" i="1"/>
  <c r="AR67" i="1" l="1"/>
  <c r="AS67" i="1"/>
  <c r="AT67" i="1"/>
  <c r="AQ67" i="1"/>
  <c r="AR65" i="1"/>
  <c r="AS65" i="1"/>
  <c r="AT65" i="1"/>
  <c r="AQ65" i="1"/>
  <c r="AF37" i="1"/>
  <c r="AF61" i="1" s="1"/>
  <c r="AE37" i="1"/>
  <c r="AE61" i="1" s="1"/>
  <c r="BB58" i="1"/>
  <c r="AJ53" i="1"/>
  <c r="AL53" i="1"/>
  <c r="AM53" i="1"/>
  <c r="AN53" i="1"/>
  <c r="AO53" i="1"/>
  <c r="AP53" i="1"/>
  <c r="AQ53" i="1"/>
  <c r="AR53" i="1"/>
  <c r="AS53" i="1"/>
  <c r="AT53" i="1"/>
  <c r="AU53" i="1"/>
  <c r="AV53" i="1"/>
  <c r="BB54" i="1"/>
  <c r="BB55" i="1"/>
  <c r="BB56" i="1"/>
  <c r="BB57" i="1"/>
  <c r="AI55" i="1"/>
  <c r="AH55" i="1" s="1"/>
  <c r="AK56" i="1"/>
  <c r="AI56" i="1" s="1"/>
  <c r="AH56" i="1" s="1"/>
  <c r="AK57" i="1"/>
  <c r="AI54" i="1"/>
  <c r="AH54" i="1" s="1"/>
  <c r="BB53" i="1" l="1"/>
  <c r="AK53" i="1"/>
  <c r="AI57" i="1"/>
  <c r="AH57" i="1" l="1"/>
  <c r="AH53" i="1" s="1"/>
  <c r="AI53" i="1"/>
  <c r="AK48" i="1" l="1"/>
  <c r="AK49" i="1"/>
  <c r="AK50" i="1"/>
  <c r="AK51" i="1"/>
  <c r="AK47" i="1"/>
  <c r="BB36" i="1"/>
  <c r="AJ31" i="1"/>
  <c r="AL31" i="1"/>
  <c r="AM31" i="1"/>
  <c r="AN31" i="1"/>
  <c r="AO31" i="1"/>
  <c r="AP31" i="1"/>
  <c r="AQ31" i="1"/>
  <c r="AR31" i="1"/>
  <c r="AS31" i="1"/>
  <c r="AT31" i="1"/>
  <c r="AV31" i="1"/>
  <c r="AK36" i="1"/>
  <c r="AI36" i="1" s="1"/>
  <c r="AH36" i="1" s="1"/>
  <c r="AU36" i="1" s="1"/>
  <c r="AK40" i="1"/>
  <c r="AK41" i="1"/>
  <c r="AK42" i="1"/>
  <c r="AK43" i="1"/>
  <c r="AK44" i="1"/>
  <c r="AK39" i="1"/>
  <c r="AK33" i="1"/>
  <c r="AK34" i="1"/>
  <c r="AK35" i="1"/>
  <c r="AK32" i="1"/>
  <c r="AK31" i="1" l="1"/>
  <c r="AK38" i="1"/>
  <c r="AK46" i="1"/>
  <c r="AK37" i="1" l="1"/>
  <c r="AV46" i="1"/>
  <c r="AV38" i="1"/>
  <c r="AV9" i="1"/>
  <c r="AV8" i="1" s="1"/>
  <c r="AV24" i="1"/>
  <c r="AK26" i="1"/>
  <c r="AK27" i="1"/>
  <c r="AK28" i="1"/>
  <c r="AK29" i="1"/>
  <c r="AK30" i="1"/>
  <c r="AK25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10" i="1"/>
  <c r="BB10" i="1"/>
  <c r="BL10" i="1" s="1"/>
  <c r="BB11" i="1"/>
  <c r="BB12" i="1"/>
  <c r="BL12" i="1" s="1"/>
  <c r="BB13" i="1"/>
  <c r="BL13" i="1" s="1"/>
  <c r="BB14" i="1"/>
  <c r="BB15" i="1"/>
  <c r="BB16" i="1"/>
  <c r="BB17" i="1"/>
  <c r="BL17" i="1" s="1"/>
  <c r="BB18" i="1"/>
  <c r="BL18" i="1" s="1"/>
  <c r="BB19" i="1"/>
  <c r="BB20" i="1"/>
  <c r="BB21" i="1"/>
  <c r="BL21" i="1" s="1"/>
  <c r="BB22" i="1"/>
  <c r="BL22" i="1" s="1"/>
  <c r="BB23" i="1"/>
  <c r="BL23" i="1" s="1"/>
  <c r="BB25" i="1"/>
  <c r="BB26" i="1"/>
  <c r="BB27" i="1"/>
  <c r="BB28" i="1"/>
  <c r="BB29" i="1"/>
  <c r="BB30" i="1"/>
  <c r="BB32" i="1"/>
  <c r="BB33" i="1"/>
  <c r="BB34" i="1"/>
  <c r="BB35" i="1"/>
  <c r="BB39" i="1"/>
  <c r="BB40" i="1"/>
  <c r="BB41" i="1"/>
  <c r="BB42" i="1"/>
  <c r="BB43" i="1"/>
  <c r="BB44" i="1"/>
  <c r="BB45" i="1"/>
  <c r="BB47" i="1"/>
  <c r="BB48" i="1"/>
  <c r="BB49" i="1"/>
  <c r="BB50" i="1"/>
  <c r="BB51" i="1"/>
  <c r="BB52" i="1"/>
  <c r="BB59" i="1"/>
  <c r="BB60" i="1"/>
  <c r="BK23" i="1"/>
  <c r="BJ23" i="1"/>
  <c r="BI23" i="1"/>
  <c r="BH23" i="1"/>
  <c r="BG23" i="1"/>
  <c r="BT23" i="1" s="1"/>
  <c r="BF23" i="1"/>
  <c r="BS23" i="1" s="1"/>
  <c r="BD23" i="1"/>
  <c r="BQ23" i="1" s="1"/>
  <c r="BC23" i="1"/>
  <c r="BP23" i="1" s="1"/>
  <c r="BO23" i="1"/>
  <c r="BN23" i="1"/>
  <c r="BM23" i="1"/>
  <c r="BK22" i="1"/>
  <c r="BJ22" i="1"/>
  <c r="BI22" i="1"/>
  <c r="BH22" i="1"/>
  <c r="BG22" i="1"/>
  <c r="BT22" i="1" s="1"/>
  <c r="BF22" i="1"/>
  <c r="BS22" i="1" s="1"/>
  <c r="BD22" i="1"/>
  <c r="BQ22" i="1" s="1"/>
  <c r="BC22" i="1"/>
  <c r="BP22" i="1" s="1"/>
  <c r="BO22" i="1"/>
  <c r="BN22" i="1"/>
  <c r="BM22" i="1"/>
  <c r="BN21" i="1"/>
  <c r="BK21" i="1"/>
  <c r="BJ21" i="1"/>
  <c r="BI21" i="1"/>
  <c r="BH21" i="1"/>
  <c r="BG21" i="1"/>
  <c r="BT21" i="1" s="1"/>
  <c r="BF21" i="1"/>
  <c r="BS21" i="1" s="1"/>
  <c r="BD21" i="1"/>
  <c r="BQ21" i="1" s="1"/>
  <c r="BC21" i="1"/>
  <c r="BP21" i="1" s="1"/>
  <c r="BO21" i="1"/>
  <c r="BM21" i="1"/>
  <c r="BN20" i="1"/>
  <c r="BK20" i="1"/>
  <c r="BJ20" i="1"/>
  <c r="BI20" i="1"/>
  <c r="BH20" i="1"/>
  <c r="BG20" i="1"/>
  <c r="BT20" i="1" s="1"/>
  <c r="BF20" i="1"/>
  <c r="BS20" i="1" s="1"/>
  <c r="BD20" i="1"/>
  <c r="BQ20" i="1" s="1"/>
  <c r="BC20" i="1"/>
  <c r="BP20" i="1" s="1"/>
  <c r="BO20" i="1"/>
  <c r="BM20" i="1"/>
  <c r="BL20" i="1"/>
  <c r="BK19" i="1"/>
  <c r="BJ19" i="1"/>
  <c r="BI19" i="1"/>
  <c r="BH19" i="1"/>
  <c r="BG19" i="1"/>
  <c r="BT19" i="1" s="1"/>
  <c r="BF19" i="1"/>
  <c r="BS19" i="1" s="1"/>
  <c r="BD19" i="1"/>
  <c r="BQ19" i="1" s="1"/>
  <c r="BC19" i="1"/>
  <c r="BP19" i="1" s="1"/>
  <c r="BO19" i="1"/>
  <c r="BN19" i="1"/>
  <c r="BM19" i="1"/>
  <c r="BL19" i="1"/>
  <c r="BK18" i="1"/>
  <c r="BJ18" i="1"/>
  <c r="BI18" i="1"/>
  <c r="BH18" i="1"/>
  <c r="BG18" i="1"/>
  <c r="BT18" i="1" s="1"/>
  <c r="BF18" i="1"/>
  <c r="BS18" i="1" s="1"/>
  <c r="BD18" i="1"/>
  <c r="BQ18" i="1" s="1"/>
  <c r="BC18" i="1"/>
  <c r="BP18" i="1" s="1"/>
  <c r="BO18" i="1"/>
  <c r="BN18" i="1"/>
  <c r="BM18" i="1"/>
  <c r="BM17" i="1"/>
  <c r="BK17" i="1"/>
  <c r="BJ17" i="1"/>
  <c r="BI17" i="1"/>
  <c r="BH17" i="1"/>
  <c r="BG17" i="1"/>
  <c r="BT17" i="1" s="1"/>
  <c r="BF17" i="1"/>
  <c r="BS17" i="1" s="1"/>
  <c r="BD17" i="1"/>
  <c r="BQ17" i="1" s="1"/>
  <c r="BC17" i="1"/>
  <c r="BP17" i="1" s="1"/>
  <c r="BO17" i="1"/>
  <c r="BN17" i="1"/>
  <c r="BM16" i="1"/>
  <c r="BK16" i="1"/>
  <c r="BJ16" i="1"/>
  <c r="BI16" i="1"/>
  <c r="BH16" i="1"/>
  <c r="BG16" i="1"/>
  <c r="BT16" i="1" s="1"/>
  <c r="BF16" i="1"/>
  <c r="BS16" i="1" s="1"/>
  <c r="BD16" i="1"/>
  <c r="BQ16" i="1" s="1"/>
  <c r="BC16" i="1"/>
  <c r="BP16" i="1" s="1"/>
  <c r="BO16" i="1"/>
  <c r="BN16" i="1"/>
  <c r="BL16" i="1"/>
  <c r="BM15" i="1"/>
  <c r="BK15" i="1"/>
  <c r="BJ15" i="1"/>
  <c r="BI15" i="1"/>
  <c r="BH15" i="1"/>
  <c r="BG15" i="1"/>
  <c r="BT15" i="1" s="1"/>
  <c r="BF15" i="1"/>
  <c r="BS15" i="1" s="1"/>
  <c r="BD15" i="1"/>
  <c r="BQ15" i="1" s="1"/>
  <c r="BC15" i="1"/>
  <c r="BP15" i="1" s="1"/>
  <c r="BO15" i="1"/>
  <c r="BN15" i="1"/>
  <c r="BL15" i="1"/>
  <c r="BM14" i="1"/>
  <c r="BK14" i="1"/>
  <c r="BJ14" i="1"/>
  <c r="BI14" i="1"/>
  <c r="BH14" i="1"/>
  <c r="BG14" i="1"/>
  <c r="BT14" i="1" s="1"/>
  <c r="BF14" i="1"/>
  <c r="BS14" i="1" s="1"/>
  <c r="BD14" i="1"/>
  <c r="BQ14" i="1" s="1"/>
  <c r="BC14" i="1"/>
  <c r="BP14" i="1" s="1"/>
  <c r="BO14" i="1"/>
  <c r="BN14" i="1"/>
  <c r="BL14" i="1"/>
  <c r="BM13" i="1"/>
  <c r="BK13" i="1"/>
  <c r="BJ13" i="1"/>
  <c r="BI13" i="1"/>
  <c r="BH13" i="1"/>
  <c r="BG13" i="1"/>
  <c r="BT13" i="1" s="1"/>
  <c r="BF13" i="1"/>
  <c r="BS13" i="1" s="1"/>
  <c r="BD13" i="1"/>
  <c r="BQ13" i="1" s="1"/>
  <c r="BC13" i="1"/>
  <c r="BP13" i="1" s="1"/>
  <c r="BO13" i="1"/>
  <c r="BN13" i="1"/>
  <c r="BM12" i="1"/>
  <c r="BK12" i="1"/>
  <c r="BJ12" i="1"/>
  <c r="BI12" i="1"/>
  <c r="BH12" i="1"/>
  <c r="BG12" i="1"/>
  <c r="BT12" i="1" s="1"/>
  <c r="BF12" i="1"/>
  <c r="BS12" i="1" s="1"/>
  <c r="BD12" i="1"/>
  <c r="BQ12" i="1" s="1"/>
  <c r="BC12" i="1"/>
  <c r="BP12" i="1" s="1"/>
  <c r="BO12" i="1"/>
  <c r="BN12" i="1"/>
  <c r="BM11" i="1"/>
  <c r="BK11" i="1"/>
  <c r="BJ11" i="1"/>
  <c r="BI11" i="1"/>
  <c r="BH11" i="1"/>
  <c r="BG11" i="1"/>
  <c r="BT11" i="1" s="1"/>
  <c r="BF11" i="1"/>
  <c r="BS11" i="1" s="1"/>
  <c r="BD11" i="1"/>
  <c r="BQ11" i="1" s="1"/>
  <c r="BC11" i="1"/>
  <c r="BP11" i="1" s="1"/>
  <c r="BO11" i="1"/>
  <c r="BN11" i="1"/>
  <c r="BL11" i="1"/>
  <c r="BM10" i="1"/>
  <c r="BK10" i="1"/>
  <c r="BJ10" i="1"/>
  <c r="BI10" i="1"/>
  <c r="BH10" i="1"/>
  <c r="BG10" i="1"/>
  <c r="BT10" i="1" s="1"/>
  <c r="BF10" i="1"/>
  <c r="BS10" i="1" s="1"/>
  <c r="BD10" i="1"/>
  <c r="BQ10" i="1" s="1"/>
  <c r="BC10" i="1"/>
  <c r="BP10" i="1" s="1"/>
  <c r="BO10" i="1"/>
  <c r="BN10" i="1"/>
  <c r="BM9" i="1"/>
  <c r="BK9" i="1"/>
  <c r="BJ9" i="1"/>
  <c r="BI9" i="1"/>
  <c r="BH9" i="1"/>
  <c r="BG9" i="1"/>
  <c r="BT9" i="1" s="1"/>
  <c r="BF9" i="1"/>
  <c r="BS9" i="1" s="1"/>
  <c r="BN9" i="1"/>
  <c r="BM8" i="1"/>
  <c r="BK8" i="1"/>
  <c r="BJ8" i="1"/>
  <c r="BI8" i="1"/>
  <c r="BH8" i="1"/>
  <c r="BG8" i="1"/>
  <c r="BT8" i="1" s="1"/>
  <c r="BN8" i="1"/>
  <c r="AU27" i="1"/>
  <c r="AV37" i="1" l="1"/>
  <c r="AV61" i="1"/>
  <c r="BF8" i="1"/>
  <c r="BS8" i="1" s="1"/>
  <c r="BB31" i="1"/>
  <c r="AK24" i="1"/>
  <c r="AU65" i="1" l="1"/>
  <c r="AU72" i="1"/>
  <c r="AU70" i="1"/>
  <c r="AU69" i="1"/>
  <c r="AU68" i="1"/>
  <c r="AL46" i="1"/>
  <c r="AM46" i="1"/>
  <c r="AN46" i="1"/>
  <c r="AO46" i="1"/>
  <c r="AP46" i="1"/>
  <c r="AQ46" i="1"/>
  <c r="AR46" i="1"/>
  <c r="AS46" i="1"/>
  <c r="AT46" i="1"/>
  <c r="AL38" i="1"/>
  <c r="AM38" i="1"/>
  <c r="AN38" i="1"/>
  <c r="AO38" i="1"/>
  <c r="AO37" i="1" s="1"/>
  <c r="AP38" i="1"/>
  <c r="AQ38" i="1"/>
  <c r="AQ37" i="1" s="1"/>
  <c r="AR38" i="1"/>
  <c r="AS38" i="1"/>
  <c r="AS37" i="1" s="1"/>
  <c r="AT38" i="1"/>
  <c r="AT37" i="1" l="1"/>
  <c r="AL37" i="1"/>
  <c r="AR37" i="1"/>
  <c r="AN37" i="1"/>
  <c r="AM37" i="1"/>
  <c r="AP37" i="1"/>
  <c r="BB37" i="1"/>
  <c r="BB46" i="1"/>
  <c r="AU67" i="1"/>
  <c r="BB38" i="1"/>
  <c r="AN61" i="1"/>
  <c r="AJ46" i="1"/>
  <c r="AI50" i="1"/>
  <c r="AJ38" i="1"/>
  <c r="AJ37" i="1" s="1"/>
  <c r="AI42" i="1"/>
  <c r="AH42" i="1" s="1"/>
  <c r="AU42" i="1" s="1"/>
  <c r="AI41" i="1"/>
  <c r="AH41" i="1" s="1"/>
  <c r="AU41" i="1" s="1"/>
  <c r="AI30" i="1"/>
  <c r="AH30" i="1" s="1"/>
  <c r="AU30" i="1" s="1"/>
  <c r="AI29" i="1"/>
  <c r="AH29" i="1" s="1"/>
  <c r="AU29" i="1" s="1"/>
  <c r="AN28" i="1"/>
  <c r="AN24" i="1" s="1"/>
  <c r="AI28" i="1"/>
  <c r="AH28" i="1" s="1"/>
  <c r="AU28" i="1" s="1"/>
  <c r="AI26" i="1"/>
  <c r="AH26" i="1" s="1"/>
  <c r="AU26" i="1" s="1"/>
  <c r="AI25" i="1"/>
  <c r="AH25" i="1" s="1"/>
  <c r="AT24" i="1"/>
  <c r="AS24" i="1"/>
  <c r="AR24" i="1"/>
  <c r="AQ24" i="1"/>
  <c r="AP24" i="1"/>
  <c r="AO24" i="1"/>
  <c r="AM24" i="1"/>
  <c r="AL24" i="1"/>
  <c r="AJ24" i="1"/>
  <c r="AJ9" i="1"/>
  <c r="AJ8" i="1" s="1"/>
  <c r="AK9" i="1"/>
  <c r="AK8" i="1" s="1"/>
  <c r="AK61" i="1" s="1"/>
  <c r="AL9" i="1"/>
  <c r="AL8" i="1" s="1"/>
  <c r="AM9" i="1"/>
  <c r="AM8" i="1" s="1"/>
  <c r="AN9" i="1"/>
  <c r="AN8" i="1" s="1"/>
  <c r="AO9" i="1"/>
  <c r="AP9" i="1"/>
  <c r="AP8" i="1" s="1"/>
  <c r="AQ9" i="1"/>
  <c r="AR9" i="1"/>
  <c r="BO9" i="1" s="1"/>
  <c r="AS9" i="1"/>
  <c r="BC9" i="1" s="1"/>
  <c r="BP9" i="1" s="1"/>
  <c r="AT9" i="1"/>
  <c r="BD9" i="1" s="1"/>
  <c r="BQ9" i="1" s="1"/>
  <c r="BB24" i="1" l="1"/>
  <c r="BB9" i="1"/>
  <c r="BL9" i="1" s="1"/>
  <c r="AI24" i="1"/>
  <c r="AO8" i="1"/>
  <c r="AT8" i="1"/>
  <c r="AH24" i="1"/>
  <c r="AU24" i="1" s="1"/>
  <c r="AU25" i="1"/>
  <c r="AM61" i="1"/>
  <c r="AL61" i="1"/>
  <c r="AS8" i="1"/>
  <c r="AR8" i="1"/>
  <c r="AQ8" i="1"/>
  <c r="AQ63" i="1" s="1"/>
  <c r="AJ61" i="1"/>
  <c r="AT61" i="1"/>
  <c r="AR61" i="1"/>
  <c r="AS61" i="1"/>
  <c r="BD8" i="1" l="1"/>
  <c r="BQ8" i="1" s="1"/>
  <c r="AT63" i="1"/>
  <c r="BC8" i="1"/>
  <c r="BP8" i="1" s="1"/>
  <c r="AS63" i="1"/>
  <c r="BO8" i="1"/>
  <c r="AR63" i="1"/>
  <c r="AQ61" i="1"/>
  <c r="BB61" i="1" s="1"/>
  <c r="BB8" i="1"/>
  <c r="BL8" i="1" s="1"/>
  <c r="B4" i="8"/>
  <c r="B3" i="8"/>
  <c r="AH50" i="1"/>
  <c r="AU50" i="1" s="1"/>
  <c r="AU63" i="1" l="1"/>
  <c r="AI48" i="1"/>
  <c r="AH48" i="1" s="1"/>
  <c r="AU48" i="1" s="1"/>
  <c r="AI49" i="1"/>
  <c r="AH49" i="1" s="1"/>
  <c r="AU49" i="1" s="1"/>
  <c r="AI51" i="1"/>
  <c r="AH51" i="1" s="1"/>
  <c r="AU51" i="1" s="1"/>
  <c r="AI52" i="1"/>
  <c r="AH52" i="1" s="1"/>
  <c r="AU52" i="1" s="1"/>
  <c r="AI47" i="1"/>
  <c r="AI40" i="1"/>
  <c r="AH40" i="1" s="1"/>
  <c r="AU40" i="1" s="1"/>
  <c r="AI43" i="1"/>
  <c r="AH43" i="1" s="1"/>
  <c r="AU43" i="1" s="1"/>
  <c r="AI44" i="1"/>
  <c r="AH44" i="1" s="1"/>
  <c r="AU44" i="1" s="1"/>
  <c r="AI45" i="1"/>
  <c r="AH45" i="1" s="1"/>
  <c r="AU45" i="1" s="1"/>
  <c r="AI39" i="1"/>
  <c r="AI33" i="1"/>
  <c r="AI34" i="1"/>
  <c r="AI35" i="1"/>
  <c r="AH35" i="1" s="1"/>
  <c r="AU35" i="1" s="1"/>
  <c r="AI32" i="1"/>
  <c r="AH32" i="1" s="1"/>
  <c r="AU32" i="1" s="1"/>
  <c r="AH33" i="1" l="1"/>
  <c r="AI31" i="1"/>
  <c r="AH47" i="1"/>
  <c r="AI46" i="1"/>
  <c r="AH39" i="1"/>
  <c r="AI38" i="1"/>
  <c r="AH34" i="1"/>
  <c r="AI11" i="1"/>
  <c r="AI12" i="1"/>
  <c r="AH12" i="1" s="1"/>
  <c r="AU12" i="1" s="1"/>
  <c r="BE12" i="1" s="1"/>
  <c r="BR12" i="1" s="1"/>
  <c r="AI13" i="1"/>
  <c r="AH13" i="1" s="1"/>
  <c r="AU13" i="1" s="1"/>
  <c r="BE13" i="1" s="1"/>
  <c r="BR13" i="1" s="1"/>
  <c r="AI14" i="1"/>
  <c r="AH14" i="1" s="1"/>
  <c r="AU14" i="1" s="1"/>
  <c r="BE14" i="1" s="1"/>
  <c r="BR14" i="1" s="1"/>
  <c r="AI15" i="1"/>
  <c r="AH15" i="1" s="1"/>
  <c r="AU15" i="1" s="1"/>
  <c r="BE15" i="1" s="1"/>
  <c r="BR15" i="1" s="1"/>
  <c r="AI16" i="1"/>
  <c r="AH16" i="1" s="1"/>
  <c r="AU16" i="1" s="1"/>
  <c r="BE16" i="1" s="1"/>
  <c r="BR16" i="1" s="1"/>
  <c r="AI17" i="1"/>
  <c r="AH17" i="1" s="1"/>
  <c r="AU17" i="1" s="1"/>
  <c r="BE17" i="1" s="1"/>
  <c r="BR17" i="1" s="1"/>
  <c r="AI18" i="1"/>
  <c r="AH18" i="1" s="1"/>
  <c r="AU18" i="1" s="1"/>
  <c r="BE18" i="1" s="1"/>
  <c r="BR18" i="1" s="1"/>
  <c r="AI19" i="1"/>
  <c r="AH19" i="1" s="1"/>
  <c r="AU19" i="1" s="1"/>
  <c r="BE19" i="1" s="1"/>
  <c r="BR19" i="1" s="1"/>
  <c r="AI20" i="1"/>
  <c r="AH20" i="1" s="1"/>
  <c r="AU20" i="1" s="1"/>
  <c r="BE20" i="1" s="1"/>
  <c r="BR20" i="1" s="1"/>
  <c r="AI21" i="1"/>
  <c r="AH21" i="1" s="1"/>
  <c r="AU21" i="1" s="1"/>
  <c r="BE21" i="1" s="1"/>
  <c r="BR21" i="1" s="1"/>
  <c r="AI22" i="1"/>
  <c r="AH22" i="1" s="1"/>
  <c r="AU22" i="1" s="1"/>
  <c r="BE22" i="1" s="1"/>
  <c r="BR22" i="1" s="1"/>
  <c r="AI23" i="1"/>
  <c r="AH23" i="1" s="1"/>
  <c r="AU23" i="1" s="1"/>
  <c r="BE23" i="1" s="1"/>
  <c r="BR23" i="1" s="1"/>
  <c r="AI10" i="1"/>
  <c r="AH10" i="1" s="1"/>
  <c r="AU10" i="1" s="1"/>
  <c r="BE10" i="1" s="1"/>
  <c r="BR10" i="1" s="1"/>
  <c r="AI37" i="1" l="1"/>
  <c r="AU33" i="1"/>
  <c r="AH31" i="1"/>
  <c r="AU34" i="1"/>
  <c r="AH38" i="1"/>
  <c r="AU39" i="1"/>
  <c r="AH46" i="1"/>
  <c r="AU46" i="1" s="1"/>
  <c r="AU47" i="1"/>
  <c r="AH11" i="1"/>
  <c r="AI9" i="1"/>
  <c r="AI8" i="1" s="1"/>
  <c r="AI61" i="1" s="1"/>
  <c r="AU61" i="1" s="1"/>
  <c r="AH37" i="1" l="1"/>
  <c r="AU31" i="1"/>
  <c r="AH9" i="1"/>
  <c r="AU11" i="1"/>
  <c r="BE11" i="1" s="1"/>
  <c r="BR11" i="1" s="1"/>
  <c r="AU38" i="1"/>
  <c r="AU37" i="1" s="1"/>
  <c r="AP61" i="1"/>
  <c r="AH8" i="1" l="1"/>
  <c r="AU9" i="1"/>
  <c r="BE9" i="1" s="1"/>
  <c r="BR9" i="1" s="1"/>
  <c r="E5" i="9"/>
  <c r="H3" i="8"/>
  <c r="H4" i="8"/>
  <c r="B5" i="8"/>
  <c r="C5" i="8"/>
  <c r="D5" i="8"/>
  <c r="E5" i="8"/>
  <c r="F5" i="8"/>
  <c r="G5" i="8"/>
  <c r="AH61" i="1" l="1"/>
  <c r="AU8" i="1"/>
  <c r="BE8" i="1" s="1"/>
  <c r="BR8" i="1" s="1"/>
  <c r="H5" i="8"/>
</calcChain>
</file>

<file path=xl/sharedStrings.xml><?xml version="1.0" encoding="utf-8"?>
<sst xmlns="http://schemas.openxmlformats.org/spreadsheetml/2006/main" count="398" uniqueCount="266">
  <si>
    <t>I курс</t>
  </si>
  <si>
    <t>II курс</t>
  </si>
  <si>
    <t>Физическая культура</t>
  </si>
  <si>
    <t>Безопасность жизнедеятельности</t>
  </si>
  <si>
    <t>Индекс</t>
  </si>
  <si>
    <t>История</t>
  </si>
  <si>
    <t>П.00</t>
  </si>
  <si>
    <t>ОП.00</t>
  </si>
  <si>
    <t>ОП.01</t>
  </si>
  <si>
    <t>ОП.02</t>
  </si>
  <si>
    <t>ОП.03</t>
  </si>
  <si>
    <t>ПМ.01</t>
  </si>
  <si>
    <t>МДК.01.01</t>
  </si>
  <si>
    <t>ПМ.02</t>
  </si>
  <si>
    <t>всего занятий</t>
  </si>
  <si>
    <t>Учебная нагрузка обучающихся (час.)</t>
  </si>
  <si>
    <t>Физика</t>
  </si>
  <si>
    <t>УП.01</t>
  </si>
  <si>
    <t>ПП.01</t>
  </si>
  <si>
    <t>Всего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</si>
  <si>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</si>
  <si>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</si>
  <si>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</si>
  <si>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</si>
  <si>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</si>
  <si>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</si>
  <si>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</si>
  <si>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</si>
  <si>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</si>
  <si>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</si>
  <si>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13</t>
  </si>
  <si>
    <t xml:space="preserve">самостоятельная учебная работа </t>
  </si>
  <si>
    <t>Наименование циклов, дисциплин, профессиональных модулей, МДК, практик</t>
  </si>
  <si>
    <t>МДК.02.01</t>
  </si>
  <si>
    <t>Формы промежуточной аттестации</t>
  </si>
  <si>
    <t>МДК.01.02</t>
  </si>
  <si>
    <t>ПА</t>
  </si>
  <si>
    <t>ГИА.00</t>
  </si>
  <si>
    <t>дисциплин и МДК</t>
  </si>
  <si>
    <t>экзаменов</t>
  </si>
  <si>
    <t>зачетов</t>
  </si>
  <si>
    <t>диф. зачетов</t>
  </si>
  <si>
    <t>производственной практики</t>
  </si>
  <si>
    <t>учебной практики</t>
  </si>
  <si>
    <t>Общеобразовательные учебные дисциплины</t>
  </si>
  <si>
    <t>ОУД</t>
  </si>
  <si>
    <t>Информатика</t>
  </si>
  <si>
    <t>Основы стандартизации и сертификации</t>
  </si>
  <si>
    <t>Нагрузка во взаимодействии с преподавателем</t>
  </si>
  <si>
    <t>по учебным дисциплинам и МДК</t>
  </si>
  <si>
    <t>теоретического обучения</t>
  </si>
  <si>
    <t>лаб. и практических занятий</t>
  </si>
  <si>
    <t xml:space="preserve">по практикам производственной и учебной </t>
  </si>
  <si>
    <t xml:space="preserve">Промежуточная аттестация </t>
  </si>
  <si>
    <t>14</t>
  </si>
  <si>
    <t>15</t>
  </si>
  <si>
    <t>16</t>
  </si>
  <si>
    <t>17</t>
  </si>
  <si>
    <t xml:space="preserve">Русский язык  </t>
  </si>
  <si>
    <t>Распределение обязательной учебной  нагрузки по курсам и семестрам (час. в семестр)</t>
  </si>
  <si>
    <t xml:space="preserve">Самостоятельная работа                  </t>
  </si>
  <si>
    <t>максимальная учебная нагрузка</t>
  </si>
  <si>
    <t>6</t>
  </si>
  <si>
    <t>18</t>
  </si>
  <si>
    <t>Охрана труда</t>
  </si>
  <si>
    <t>Электротехника</t>
  </si>
  <si>
    <t>Материаловедение</t>
  </si>
  <si>
    <t>Слесарное дело и технические измерения</t>
  </si>
  <si>
    <t>География</t>
  </si>
  <si>
    <t>квалификационных экзаменов</t>
  </si>
  <si>
    <t>Математика</t>
  </si>
  <si>
    <t xml:space="preserve">Государственная итоговая аттестация  </t>
  </si>
  <si>
    <t xml:space="preserve">Литература </t>
  </si>
  <si>
    <t xml:space="preserve">Химия </t>
  </si>
  <si>
    <t>Объем образовательной нагрузки</t>
  </si>
  <si>
    <t xml:space="preserve">промежуточная аттестация </t>
  </si>
  <si>
    <t>12</t>
  </si>
  <si>
    <t>3. План учебного процесса</t>
  </si>
  <si>
    <t>IV</t>
  </si>
  <si>
    <t>III</t>
  </si>
  <si>
    <t>II</t>
  </si>
  <si>
    <t>I</t>
  </si>
  <si>
    <t>Всего (по курсам)</t>
  </si>
  <si>
    <t>Каникулы</t>
  </si>
  <si>
    <t>Государственная итоговая аттестация</t>
  </si>
  <si>
    <t>Промежуточная аттестация</t>
  </si>
  <si>
    <t>Производственная практика</t>
  </si>
  <si>
    <t>Учебная практика</t>
  </si>
  <si>
    <t>Обучение по дисциплинам и междисциплинарным курсам</t>
  </si>
  <si>
    <t>КУРСЫ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</si>
  <si>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</si>
  <si>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</si>
  <si>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</si>
  <si>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</si>
  <si>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</si>
  <si>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</si>
  <si>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</si>
  <si>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</si>
  <si>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</si>
  <si>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</si>
  <si>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</si>
  <si>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</si>
  <si>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комплекс:</t>
  </si>
  <si>
    <t>Тренажеры, тренажерные комплексы по вождению автомобиля</t>
  </si>
  <si>
    <t>- агрегатным</t>
  </si>
  <si>
    <t>- окрасочным</t>
  </si>
  <si>
    <t>- кузовным</t>
  </si>
  <si>
    <t>- диагностическим</t>
  </si>
  <si>
    <t>- слесарно-механическим</t>
  </si>
  <si>
    <t>- мойки и приемки автомобилей</t>
  </si>
  <si>
    <t>Мастерская по ремонту и обслуживанию автомобилей с участками (или постами):</t>
  </si>
  <si>
    <t>Сварочная</t>
  </si>
  <si>
    <t>Слесарная</t>
  </si>
  <si>
    <t>Мастерские:</t>
  </si>
  <si>
    <t>Ремонта трансмиссий, ходовой части и механизмов управления</t>
  </si>
  <si>
    <t>Ремонта двигателей</t>
  </si>
  <si>
    <t>Диагностики электрических и электронных систем автомобиля</t>
  </si>
  <si>
    <t>Лаборатории:</t>
  </si>
  <si>
    <t>Правил безопасности дорожного движения</t>
  </si>
  <si>
    <t>Устройства автомобилей</t>
  </si>
  <si>
    <t>Охраны труда и безопасности жизнедеятельности</t>
  </si>
  <si>
    <t>Электротехники</t>
  </si>
  <si>
    <t>Химии, биологии,  экологии</t>
  </si>
  <si>
    <t>Безопасности жизнедеятельности и охраны труда, технологии</t>
  </si>
  <si>
    <r>
      <t xml:space="preserve">Социально-экономических дисциплин </t>
    </r>
    <r>
      <rPr>
        <sz val="14"/>
        <color indexed="8"/>
        <rFont val="Times New Roman"/>
        <family val="1"/>
        <charset val="204"/>
      </rPr>
      <t/>
    </r>
  </si>
  <si>
    <t>Информатики</t>
  </si>
  <si>
    <t>Истории</t>
  </si>
  <si>
    <t>Физики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</si>
  <si>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</si>
  <si>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</si>
  <si>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</si>
  <si>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</si>
  <si>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</si>
  <si>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</si>
  <si>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К</t>
  </si>
  <si>
    <t>И</t>
  </si>
  <si>
    <t>А</t>
  </si>
  <si>
    <t>П</t>
  </si>
  <si>
    <t>У</t>
  </si>
  <si>
    <t>Т</t>
  </si>
  <si>
    <t>Теоретическое обучение</t>
  </si>
  <si>
    <t>п</t>
  </si>
  <si>
    <t>у</t>
  </si>
  <si>
    <t>к</t>
  </si>
  <si>
    <t>т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</si>
  <si>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</si>
  <si>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</si>
  <si>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</si>
  <si>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</si>
  <si>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</si>
  <si>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</si>
  <si>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</si>
  <si>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</si>
  <si>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</si>
  <si>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</si>
  <si>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</si>
  <si>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</si>
  <si>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</si>
  <si>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</si>
  <si>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</si>
  <si>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</si>
  <si>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</si>
  <si>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</si>
  <si>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</si>
  <si>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</si>
  <si>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</si>
  <si>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1.      График учебного процесса</t>
  </si>
  <si>
    <t>с освоением  среднего  общего образования</t>
  </si>
  <si>
    <t xml:space="preserve">ПО ПРОФЕССИИ СРЕДНЕГО ПРОФЕССИОНАЛЬНОГО ОБРАЗОВАНИЯ </t>
  </si>
  <si>
    <t xml:space="preserve">ОСНОВНОЙ ОБРАЗОВАТЕЛЬНОЙ ПРОГРАММЫ ПОДГОТОВКИ КВАЛИФИЦИРОВАННЫХ РАБОЧИХ, СЛУЖАЩИХ 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</si>
  <si>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</si>
  <si>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</si>
  <si>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</si>
  <si>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</si>
  <si>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</si>
  <si>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</si>
  <si>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</si>
  <si>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Спортивный зал</t>
  </si>
  <si>
    <t>МДК.02.02</t>
  </si>
  <si>
    <t>ПП.02</t>
  </si>
  <si>
    <t xml:space="preserve">3 сем. 17нед.
</t>
  </si>
  <si>
    <t>1 сем. 17нед.</t>
  </si>
  <si>
    <t>2 сем. 24нед.</t>
  </si>
  <si>
    <t xml:space="preserve">4 сем.  24нед.
</t>
  </si>
  <si>
    <t>23.01.17 Мастер  по ремонту и обслуживанию автомобилей</t>
  </si>
  <si>
    <t>Основы финансовой грамотности</t>
  </si>
  <si>
    <r>
      <t xml:space="preserve">форма обучения: </t>
    </r>
    <r>
      <rPr>
        <b/>
        <sz val="18"/>
        <rFont val="Times New Roman"/>
        <family val="1"/>
        <charset val="204"/>
      </rPr>
      <t>очная</t>
    </r>
  </si>
  <si>
    <r>
      <t>профиль получаемого профессионального образования: технический</t>
    </r>
    <r>
      <rPr>
        <b/>
        <sz val="18"/>
        <rFont val="Times New Roman"/>
        <family val="1"/>
        <charset val="204"/>
      </rPr>
      <t xml:space="preserve">   </t>
    </r>
    <r>
      <rPr>
        <sz val="18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</si>
  <si>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зачет</t>
  </si>
  <si>
    <t>дифференцированный зачет</t>
  </si>
  <si>
    <t>экзамен</t>
  </si>
  <si>
    <t>другие формы контроля</t>
  </si>
  <si>
    <t>19</t>
  </si>
  <si>
    <t>Биология</t>
  </si>
  <si>
    <t>Обществознание</t>
  </si>
  <si>
    <t>Индивидуальный проект</t>
  </si>
  <si>
    <t xml:space="preserve">Иностранный язык </t>
  </si>
  <si>
    <t>Итого обязательные общеобразовательные дисциплины</t>
  </si>
  <si>
    <t>Экзамен квалификационный ПМ.01</t>
  </si>
  <si>
    <t>Экзамен квалификационный ПМ.02</t>
  </si>
  <si>
    <r>
      <t xml:space="preserve">нормативный срок получения образования: </t>
    </r>
    <r>
      <rPr>
        <b/>
        <sz val="18"/>
        <rFont val="Times New Roman"/>
        <family val="1"/>
        <charset val="204"/>
      </rPr>
      <t xml:space="preserve"> 1 год 10 месяцев</t>
    </r>
    <r>
      <rPr>
        <sz val="18"/>
        <rFont val="Times New Roman"/>
        <family val="1"/>
        <charset val="204"/>
      </rPr>
      <t xml:space="preserve"> на базе основного общего образования </t>
    </r>
  </si>
  <si>
    <t>ОУД.01</t>
  </si>
  <si>
    <t>ОУД.02</t>
  </si>
  <si>
    <t>ОУД.03</t>
  </si>
  <si>
    <t>ОУД.04</t>
  </si>
  <si>
    <t>ОУД.05</t>
  </si>
  <si>
    <t>ОУД.06</t>
  </si>
  <si>
    <t>ОУД.07</t>
  </si>
  <si>
    <t>ОУД.08</t>
  </si>
  <si>
    <t>ОУД.09</t>
  </si>
  <si>
    <t>ОУД.10</t>
  </si>
  <si>
    <t>ОУД.11</t>
  </si>
  <si>
    <t>ОУД.12</t>
  </si>
  <si>
    <t>ОУД.13</t>
  </si>
  <si>
    <t>Основы безопасности и защиты Родины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</si>
  <si>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</si>
  <si>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</si>
  <si>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</si>
  <si>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</si>
  <si>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</si>
  <si>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</si>
  <si>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</si>
  <si>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</si>
  <si>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СГ.06</t>
  </si>
  <si>
    <t>Основы бережливого производства</t>
  </si>
  <si>
    <t xml:space="preserve">Общепрофессиональный цикл  </t>
  </si>
  <si>
    <t xml:space="preserve">Профессиональный цикл  </t>
  </si>
  <si>
    <t>Выполнение регламентных работ по поддержанию автотранспортных средств в исправном состоянии</t>
  </si>
  <si>
    <t>Устройство автотранспортных средств</t>
  </si>
  <si>
    <t>МДК.01.03</t>
  </si>
  <si>
    <t>Техническое обслуживание автотранспортных средств</t>
  </si>
  <si>
    <t>МДК.01.04</t>
  </si>
  <si>
    <t>Предпродажная подготовка автотранспортных средств</t>
  </si>
  <si>
    <t>Ремонт механических систем и установка дополнительного оборудования на автотранспортные средства</t>
  </si>
  <si>
    <t xml:space="preserve">Диагностика автотранспортных средств </t>
  </si>
  <si>
    <t>Ремонт автотранспортных средств</t>
  </si>
  <si>
    <t>МДК.02.03</t>
  </si>
  <si>
    <t>Установка дополнительного оборудования</t>
  </si>
  <si>
    <t>УП.02</t>
  </si>
  <si>
    <r>
      <t xml:space="preserve">квалификация: </t>
    </r>
    <r>
      <rPr>
        <b/>
        <sz val="18"/>
        <rFont val="Times New Roman"/>
        <family val="1"/>
        <charset val="204"/>
      </rPr>
      <t>мастер по ремонту и обслуживанию автомобилей</t>
    </r>
  </si>
  <si>
    <t xml:space="preserve">приказ об утверждении ФГОС СПО 23.01.17 Мастер  по ремонту и обслуживанию автомобилей: Министерства Просвещения Российской Федерации № 580  от 16.08.2024 г. (зарегистрирован в Министерстве юстиции Российской Федерации от 17 сентября 2024 г. рег. № 79490)  </t>
  </si>
  <si>
    <t>СГ.00</t>
  </si>
  <si>
    <t>ОП.04</t>
  </si>
  <si>
    <r>
      <t>Консультации на учебную группу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за счет времени учебных дисциплин
Государственная  итоговая аттестация:
Демонстрационный экзамен                                                                                                                                                                            
</t>
    </r>
  </si>
  <si>
    <t>консультации/курс</t>
  </si>
  <si>
    <t>Объем образовательной нагрузки в ак. час</t>
  </si>
  <si>
    <t>Вариативная часть образовательной программы в ак. час</t>
  </si>
  <si>
    <t>ОП.05</t>
  </si>
  <si>
    <t>Основы применения графических редакторов и редакторов видео-контента в профессиональной деятельности</t>
  </si>
  <si>
    <t>Выполнение работ по профессии 40002 "Сварщик дуговой сварки плавящимся электродом в защитном газе"</t>
  </si>
  <si>
    <t>ПМ.03</t>
  </si>
  <si>
    <t>Подготовительные и сборочные операции перед сваркой и контроль качества сварных соединений</t>
  </si>
  <si>
    <t>Техника и технология ручной дуговой сварки плавящимся покрытым электродом</t>
  </si>
  <si>
    <t>УП.03</t>
  </si>
  <si>
    <t>ПП.03</t>
  </si>
  <si>
    <t>Экзамен квалификационный ПМ.03</t>
  </si>
  <si>
    <t>СОГЛАСОВАНО</t>
  </si>
  <si>
    <r>
      <t xml:space="preserve">год начала подготовки по учебному плану </t>
    </r>
    <r>
      <rPr>
        <b/>
        <sz val="18"/>
        <rFont val="Times New Roman"/>
        <family val="1"/>
        <charset val="204"/>
      </rPr>
      <t>2026 год</t>
    </r>
  </si>
  <si>
    <t>Министерство образования Ростовской области</t>
  </si>
  <si>
    <t>МДК.03.01</t>
  </si>
  <si>
    <t>МДК.03.02</t>
  </si>
  <si>
    <t>(протокол №8 от «20» мая 2026 г.)</t>
  </si>
  <si>
    <t>(приказ № 199 от «21» мая 2026 г.)</t>
  </si>
  <si>
    <t>И.о.директора ГБПОУ  РО "РКМиА"</t>
  </si>
  <si>
    <t>______________Е.С. Фролов</t>
  </si>
  <si>
    <t>ООО "Комбайновый завод "Ростсельмаш"  Руководитель направления технологического отдела Дивизиона сварки                Д.А. Желудков ______________ "   "                 2026 г.                        Подпись     Д.А. Желудкова      удостоверяю руководитель группы по работе с УЗ    и профориентации                          _________________   Н.С. Лупарь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</si>
</sst>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28"/>
      <name val="Arial Cyr"/>
      <charset val="204"/>
    </font>
    <font>
      <b/>
      <sz val="28"/>
      <name val="Times New Roman CYR"/>
    </font>
    <font>
      <b/>
      <sz val="28"/>
      <name val="Arial Cyr"/>
      <charset val="204"/>
    </font>
    <font>
      <b/>
      <sz val="28"/>
      <name val="Times New Roman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b/>
      <sz val="28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2"/>
      <name val="Arial Cyr"/>
      <charset val="204"/>
    </font>
    <font>
      <sz val="14"/>
      <color rgb="FFFF0000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b/>
      <i/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392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20" fillId="6" borderId="0" xfId="0" applyFont="1" applyFill="1" applyAlignment="1">
      <alignment wrapText="1"/>
    </xf>
    <xf numFmtId="0" fontId="20" fillId="6" borderId="9" xfId="0" applyFont="1" applyFill="1" applyBorder="1" applyAlignment="1">
      <alignment vertical="center"/>
    </xf>
    <xf numFmtId="0" fontId="19" fillId="6" borderId="0" xfId="0" applyFont="1" applyFill="1"/>
    <xf numFmtId="0" fontId="23" fillId="6" borderId="0" xfId="0" applyFont="1" applyFill="1" applyAlignment="1">
      <alignment horizontal="center"/>
    </xf>
    <xf numFmtId="0" fontId="20" fillId="6" borderId="0" xfId="0" applyFont="1" applyFill="1" applyBorder="1" applyAlignment="1">
      <alignment wrapText="1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wrapText="1"/>
    </xf>
    <xf numFmtId="0" fontId="24" fillId="6" borderId="0" xfId="0" applyFont="1" applyFill="1" applyAlignment="1">
      <alignment vertical="center" wrapText="1"/>
    </xf>
    <xf numFmtId="0" fontId="19" fillId="6" borderId="0" xfId="0" applyFont="1" applyFill="1" applyAlignment="1">
      <alignment horizontal="center"/>
    </xf>
    <xf numFmtId="0" fontId="25" fillId="6" borderId="0" xfId="0" applyFont="1" applyFill="1" applyAlignment="1">
      <alignment horizontal="left" vertical="center"/>
    </xf>
    <xf numFmtId="0" fontId="26" fillId="6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7" fillId="0" borderId="9" xfId="0" applyFont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8" borderId="3" xfId="0" applyNumberFormat="1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8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0" fillId="0" borderId="3" xfId="0" applyBorder="1"/>
    <xf numFmtId="1" fontId="5" fillId="0" borderId="3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1" fontId="4" fillId="9" borderId="3" xfId="0" applyNumberFormat="1" applyFont="1" applyFill="1" applyBorder="1" applyAlignment="1">
      <alignment horizontal="center" vertical="center"/>
    </xf>
    <xf numFmtId="1" fontId="35" fillId="0" borderId="3" xfId="0" applyNumberFormat="1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9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28" fillId="6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0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2" fillId="6" borderId="13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2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textRotation="90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6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1" fontId="32" fillId="0" borderId="16" xfId="0" applyNumberFormat="1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4" fillId="5" borderId="3" xfId="0" applyFont="1" applyFill="1" applyBorder="1" applyAlignment="1">
      <alignment horizontal="right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CC99"/>
      <color rgb="FFCCFFFF"/>
      <color rgb="FF99CCFF"/>
      <color rgb="FFFFCC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7"/>
  <sheetViews>
    <sheetView view="pageBreakPreview" zoomScale="60" zoomScaleNormal="86" workbookViewId="0">
      <selection activeCell="A7" sqref="A7:W9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45" customWidth="1"/>
    <col min="19" max="22" width="3.7109375" customWidth="1"/>
    <col min="23" max="23" width="3.7109375" style="44" customWidth="1"/>
    <col min="24" max="24" width="3.5703125" customWidth="1"/>
    <col min="25" max="53" width="3.7109375" customWidth="1"/>
  </cols>
  <sheetData>
    <row r="1" spans="1:53" s="50" customFormat="1" ht="18.75" customHeight="1" x14ac:dyDescent="0.2">
      <c r="A1" s="224" t="s">
        <v>258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</row>
    <row r="2" spans="1:53" s="50" customFormat="1" ht="15" customHeight="1" x14ac:dyDescent="0.2">
      <c r="A2" s="224" t="s">
        <v>176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</row>
    <row r="3" spans="1:53" s="50" customFormat="1" ht="24" customHeight="1" x14ac:dyDescent="0.2">
      <c r="A3" s="224" t="s">
        <v>175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</row>
    <row r="4" spans="1:53" s="50" customFormat="1" ht="17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</row>
    <row r="5" spans="1:53" s="50" customFormat="1" ht="21.95" customHeight="1" x14ac:dyDescent="0.2">
      <c r="A5" s="92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4"/>
      <c r="P5" s="94"/>
      <c r="Q5" s="94"/>
      <c r="R5" s="94"/>
      <c r="S5" s="93"/>
      <c r="T5" s="93"/>
      <c r="U5" s="93"/>
      <c r="V5" s="93"/>
      <c r="W5" s="94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</row>
    <row r="6" spans="1:53" s="50" customFormat="1" ht="27" customHeight="1" x14ac:dyDescent="0.2">
      <c r="A6" s="227" t="s">
        <v>256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93"/>
      <c r="N6" s="93"/>
      <c r="O6" s="94"/>
      <c r="P6" s="94"/>
      <c r="Q6" s="94"/>
      <c r="R6" s="94"/>
      <c r="S6" s="93"/>
      <c r="T6" s="93"/>
      <c r="U6" s="93"/>
      <c r="V6" s="93"/>
      <c r="W6" s="94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229" t="s">
        <v>173</v>
      </c>
      <c r="AT6" s="229"/>
      <c r="AU6" s="229"/>
      <c r="AV6" s="229"/>
      <c r="AW6" s="229"/>
      <c r="AX6" s="229"/>
      <c r="AY6" s="229"/>
      <c r="AZ6" s="229"/>
      <c r="BA6" s="229"/>
    </row>
    <row r="7" spans="1:53" s="50" customFormat="1" ht="50.25" customHeight="1" x14ac:dyDescent="0.2">
      <c r="A7" s="230" t="s">
        <v>265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1"/>
      <c r="S7" s="231"/>
      <c r="T7" s="231"/>
      <c r="U7" s="231"/>
      <c r="V7" s="231"/>
      <c r="W7" s="231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219" t="s">
        <v>263</v>
      </c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</row>
    <row r="8" spans="1:53" s="50" customFormat="1" ht="33.75" customHeight="1" x14ac:dyDescent="0.2">
      <c r="A8" s="231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219" t="s">
        <v>264</v>
      </c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</row>
    <row r="9" spans="1:53" s="50" customFormat="1" ht="62.25" customHeight="1" x14ac:dyDescent="0.2">
      <c r="A9" s="231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228" t="s">
        <v>262</v>
      </c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</row>
    <row r="10" spans="1:53" s="50" customFormat="1" ht="21.95" customHeight="1" x14ac:dyDescent="0.2">
      <c r="A10" s="223" t="s">
        <v>171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</row>
    <row r="11" spans="1:53" s="50" customFormat="1" ht="21.95" customHeight="1" x14ac:dyDescent="0.2">
      <c r="A11" s="91" t="s">
        <v>170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/>
      <c r="P11" s="94"/>
      <c r="Q11" s="94"/>
      <c r="R11" s="94"/>
      <c r="S11" s="93"/>
      <c r="T11" s="93"/>
      <c r="U11" s="93"/>
      <c r="V11" s="93"/>
      <c r="W11" s="94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</row>
    <row r="12" spans="1:53" s="50" customFormat="1" ht="21.95" customHeight="1" x14ac:dyDescent="0.2">
      <c r="A12" s="223" t="s">
        <v>169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</row>
    <row r="13" spans="1:53" s="50" customFormat="1" ht="21.95" customHeight="1" x14ac:dyDescent="0.2">
      <c r="A13" s="223" t="s">
        <v>168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</row>
    <row r="14" spans="1:53" s="50" customFormat="1" ht="21.95" customHeight="1" x14ac:dyDescent="0.2">
      <c r="A14" s="223" t="s">
        <v>184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</row>
    <row r="15" spans="1:53" s="50" customFormat="1" ht="21.95" customHeight="1" x14ac:dyDescent="0.2">
      <c r="A15" s="52"/>
      <c r="O15" s="51"/>
      <c r="P15" s="51"/>
      <c r="Q15" s="51"/>
      <c r="R15" s="51"/>
      <c r="W15" s="51"/>
    </row>
    <row r="16" spans="1:53" s="50" customFormat="1" ht="21.95" customHeight="1" x14ac:dyDescent="0.2">
      <c r="K16" s="93"/>
      <c r="L16" s="93"/>
      <c r="M16" s="93"/>
      <c r="N16" s="93"/>
      <c r="O16" s="94"/>
      <c r="P16" s="94"/>
      <c r="Q16" s="94"/>
      <c r="R16" s="94"/>
      <c r="S16" s="93"/>
      <c r="T16" s="93"/>
      <c r="U16" s="93"/>
      <c r="V16" s="93"/>
      <c r="W16" s="94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5" t="s">
        <v>239</v>
      </c>
    </row>
    <row r="17" spans="1:53" s="50" customFormat="1" ht="21.95" customHeight="1" x14ac:dyDescent="0.2">
      <c r="K17" s="93"/>
      <c r="L17" s="93"/>
      <c r="M17" s="93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</row>
    <row r="18" spans="1:53" s="50" customFormat="1" ht="21.95" customHeight="1" x14ac:dyDescent="0.2">
      <c r="K18" s="93"/>
      <c r="L18" s="93"/>
      <c r="M18" s="93"/>
      <c r="N18" s="225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</row>
    <row r="19" spans="1:53" s="50" customFormat="1" ht="21.95" customHeight="1" x14ac:dyDescent="0.2">
      <c r="K19" s="93"/>
      <c r="L19" s="93"/>
      <c r="M19" s="93"/>
      <c r="N19" s="93"/>
      <c r="O19" s="94"/>
      <c r="P19" s="94"/>
      <c r="Q19" s="94"/>
      <c r="R19" s="94"/>
      <c r="S19" s="93"/>
      <c r="T19" s="93"/>
      <c r="U19" s="93"/>
      <c r="V19" s="93"/>
      <c r="W19" s="94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5" t="s">
        <v>186</v>
      </c>
    </row>
    <row r="20" spans="1:53" s="50" customFormat="1" ht="21.95" customHeight="1" x14ac:dyDescent="0.2">
      <c r="K20" s="221" t="s">
        <v>200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</row>
    <row r="21" spans="1:53" s="50" customFormat="1" ht="21.95" customHeight="1" x14ac:dyDescent="0.2">
      <c r="K21" s="93"/>
      <c r="L21" s="93"/>
      <c r="M21" s="93"/>
      <c r="N21" s="93"/>
      <c r="O21" s="94"/>
      <c r="P21" s="94"/>
      <c r="Q21" s="94"/>
      <c r="R21" s="94"/>
      <c r="S21" s="93"/>
      <c r="T21" s="93"/>
      <c r="U21" s="93"/>
      <c r="V21" s="93"/>
      <c r="W21" s="94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6" t="s">
        <v>167</v>
      </c>
    </row>
    <row r="22" spans="1:53" s="50" customFormat="1" ht="21.95" customHeight="1" x14ac:dyDescent="0.2">
      <c r="K22" s="93"/>
      <c r="L22" s="93"/>
      <c r="M22" s="93"/>
      <c r="N22" s="93"/>
      <c r="O22" s="94"/>
      <c r="P22" s="94"/>
      <c r="Q22" s="94"/>
      <c r="R22" s="94"/>
      <c r="S22" s="93"/>
      <c r="T22" s="93"/>
      <c r="U22" s="93"/>
      <c r="V22" s="93"/>
      <c r="W22" s="94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5" t="s">
        <v>187</v>
      </c>
    </row>
    <row r="23" spans="1:53" s="50" customFormat="1" ht="69.75" customHeight="1" x14ac:dyDescent="0.2">
      <c r="A23" s="219" t="s">
        <v>240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</row>
    <row r="24" spans="1:53" s="50" customFormat="1" ht="21.95" customHeight="1" x14ac:dyDescent="0.2">
      <c r="K24" s="93"/>
      <c r="L24" s="93"/>
      <c r="M24" s="93"/>
      <c r="N24" s="93"/>
      <c r="O24" s="94"/>
      <c r="P24" s="94"/>
      <c r="Q24" s="94"/>
      <c r="R24" s="94"/>
      <c r="S24" s="93"/>
      <c r="T24" s="93"/>
      <c r="U24" s="93"/>
      <c r="V24" s="93"/>
      <c r="W24" s="94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5" t="s">
        <v>257</v>
      </c>
    </row>
    <row r="25" spans="1:53" s="49" customFormat="1" ht="21.95" customHeight="1" x14ac:dyDescent="0.2"/>
    <row r="26" spans="1:53" s="48" customFormat="1" ht="21.95" customHeight="1" x14ac:dyDescent="0.2"/>
    <row r="27" spans="1:53" s="47" customFormat="1" ht="21.95" customHeight="1" x14ac:dyDescent="0.2"/>
    <row r="28" spans="1:53" s="47" customFormat="1" ht="21.95" customHeight="1" x14ac:dyDescent="0.2"/>
    <row r="29" spans="1:53" s="47" customFormat="1" ht="21.95" customHeight="1" x14ac:dyDescent="0.2">
      <c r="A29" s="216" t="s">
        <v>174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53" s="46" customFormat="1" ht="21.95" customHeight="1" x14ac:dyDescent="0.2">
      <c r="A30" s="217" t="s">
        <v>172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</row>
    <row r="31" spans="1:53" s="46" customFormat="1" ht="21.95" customHeight="1" x14ac:dyDescent="0.2">
      <c r="A31" s="218" t="s">
        <v>261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47"/>
      <c r="O31" s="47"/>
      <c r="P31" s="47"/>
      <c r="Q31" s="47"/>
    </row>
    <row r="32" spans="1:53" s="46" customFormat="1" ht="21.95" customHeight="1" x14ac:dyDescent="0.2"/>
    <row r="33" s="46" customFormat="1" ht="21.95" customHeight="1" x14ac:dyDescent="0.2"/>
    <row r="34" s="46" customFormat="1" ht="21.95" customHeight="1" x14ac:dyDescent="0.2"/>
    <row r="35" s="46" customFormat="1" ht="21.95" customHeight="1" x14ac:dyDescent="0.2"/>
    <row r="36" ht="12.75" customHeight="1" x14ac:dyDescent="0.2"/>
    <row r="37" ht="39.75" customHeight="1" x14ac:dyDescent="0.2"/>
  </sheetData>
  <mergeCells count="20">
    <mergeCell ref="A1:BA1"/>
    <mergeCell ref="A2:BA2"/>
    <mergeCell ref="AS6:BA6"/>
    <mergeCell ref="AM8:BA8"/>
    <mergeCell ref="AP7:BA7"/>
    <mergeCell ref="A7:W9"/>
    <mergeCell ref="A13:BA13"/>
    <mergeCell ref="A3:BA3"/>
    <mergeCell ref="A14:BA14"/>
    <mergeCell ref="N17:BA17"/>
    <mergeCell ref="N18:BA18"/>
    <mergeCell ref="A10:BA10"/>
    <mergeCell ref="A12:BA12"/>
    <mergeCell ref="A6:L6"/>
    <mergeCell ref="AM9:BA9"/>
    <mergeCell ref="A29:L29"/>
    <mergeCell ref="A30:Q30"/>
    <mergeCell ref="A31:M31"/>
    <mergeCell ref="A23:BA23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view="pageBreakPreview" zoomScale="30" zoomScaleSheetLayoutView="30" workbookViewId="0">
      <selection activeCell="AF11" sqref="AF11"/>
    </sheetView>
  </sheetViews>
  <sheetFormatPr defaultRowHeight="12.75" x14ac:dyDescent="0.2"/>
  <cols>
    <col min="1" max="1" width="23.7109375" customWidth="1"/>
  </cols>
  <sheetData>
    <row r="1" spans="1:56" ht="106.5" customHeight="1" x14ac:dyDescent="0.2">
      <c r="A1" s="77" t="s">
        <v>166</v>
      </c>
      <c r="B1" s="78"/>
      <c r="C1" s="78"/>
      <c r="D1" s="78"/>
      <c r="E1" s="78"/>
      <c r="F1" s="78"/>
      <c r="G1" s="78"/>
      <c r="H1" s="78"/>
      <c r="I1" s="78"/>
      <c r="J1" s="78"/>
      <c r="K1" s="58"/>
      <c r="L1" s="58"/>
      <c r="M1" s="58"/>
      <c r="N1" s="58"/>
      <c r="O1" s="59"/>
      <c r="P1" s="59"/>
      <c r="Q1" s="59"/>
      <c r="R1" s="59"/>
      <c r="S1" s="58"/>
      <c r="T1" s="58"/>
      <c r="U1" s="58"/>
      <c r="V1" s="58"/>
      <c r="W1" s="59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</row>
    <row r="2" spans="1:56" ht="35.25" x14ac:dyDescent="0.2">
      <c r="A2" s="232" t="s">
        <v>89</v>
      </c>
      <c r="B2" s="243" t="s">
        <v>165</v>
      </c>
      <c r="C2" s="244"/>
      <c r="D2" s="244"/>
      <c r="E2" s="245"/>
      <c r="F2" s="60">
        <v>28</v>
      </c>
      <c r="G2" s="243" t="s">
        <v>164</v>
      </c>
      <c r="H2" s="244"/>
      <c r="I2" s="245"/>
      <c r="J2" s="60">
        <v>26</v>
      </c>
      <c r="K2" s="243" t="s">
        <v>163</v>
      </c>
      <c r="L2" s="244"/>
      <c r="M2" s="244"/>
      <c r="N2" s="245"/>
      <c r="O2" s="60">
        <v>30</v>
      </c>
      <c r="P2" s="243" t="s">
        <v>162</v>
      </c>
      <c r="Q2" s="244"/>
      <c r="R2" s="245"/>
      <c r="S2" s="60">
        <v>28</v>
      </c>
      <c r="T2" s="243" t="s">
        <v>161</v>
      </c>
      <c r="U2" s="244"/>
      <c r="V2" s="245"/>
      <c r="W2" s="60">
        <v>25</v>
      </c>
      <c r="X2" s="243" t="s">
        <v>160</v>
      </c>
      <c r="Y2" s="244"/>
      <c r="Z2" s="245"/>
      <c r="AA2" s="60">
        <v>22</v>
      </c>
      <c r="AB2" s="243" t="s">
        <v>159</v>
      </c>
      <c r="AC2" s="244"/>
      <c r="AD2" s="244"/>
      <c r="AE2" s="245"/>
      <c r="AF2" s="60">
        <v>29</v>
      </c>
      <c r="AG2" s="243" t="s">
        <v>158</v>
      </c>
      <c r="AH2" s="244"/>
      <c r="AI2" s="245"/>
      <c r="AJ2" s="60">
        <v>26</v>
      </c>
      <c r="AK2" s="243" t="s">
        <v>157</v>
      </c>
      <c r="AL2" s="244"/>
      <c r="AM2" s="244"/>
      <c r="AN2" s="245"/>
      <c r="AO2" s="60">
        <v>31</v>
      </c>
      <c r="AP2" s="243" t="s">
        <v>156</v>
      </c>
      <c r="AQ2" s="244"/>
      <c r="AR2" s="245"/>
      <c r="AS2" s="60">
        <v>28</v>
      </c>
      <c r="AT2" s="243" t="s">
        <v>155</v>
      </c>
      <c r="AU2" s="244"/>
      <c r="AV2" s="245"/>
      <c r="AW2" s="60">
        <v>26</v>
      </c>
      <c r="AX2" s="243" t="s">
        <v>154</v>
      </c>
      <c r="AY2" s="244"/>
      <c r="AZ2" s="244"/>
      <c r="BA2" s="245"/>
      <c r="BB2" s="61"/>
      <c r="BC2" s="61"/>
      <c r="BD2" s="61"/>
    </row>
    <row r="3" spans="1:56" ht="35.25" x14ac:dyDescent="0.2">
      <c r="A3" s="250"/>
      <c r="B3" s="62">
        <v>1</v>
      </c>
      <c r="C3" s="63">
        <v>7</v>
      </c>
      <c r="D3" s="63">
        <v>14</v>
      </c>
      <c r="E3" s="63">
        <v>21</v>
      </c>
      <c r="F3" s="63" t="s">
        <v>153</v>
      </c>
      <c r="G3" s="63">
        <v>5</v>
      </c>
      <c r="H3" s="63">
        <v>12</v>
      </c>
      <c r="I3" s="63">
        <v>19</v>
      </c>
      <c r="J3" s="63" t="s">
        <v>152</v>
      </c>
      <c r="K3" s="63">
        <v>2</v>
      </c>
      <c r="L3" s="63">
        <v>9</v>
      </c>
      <c r="M3" s="63">
        <v>16</v>
      </c>
      <c r="N3" s="63">
        <v>23</v>
      </c>
      <c r="O3" s="63" t="s">
        <v>149</v>
      </c>
      <c r="P3" s="63">
        <v>7</v>
      </c>
      <c r="Q3" s="63">
        <v>14</v>
      </c>
      <c r="R3" s="63">
        <v>21</v>
      </c>
      <c r="S3" s="63" t="s">
        <v>148</v>
      </c>
      <c r="T3" s="63">
        <v>4</v>
      </c>
      <c r="U3" s="63">
        <v>11</v>
      </c>
      <c r="V3" s="63">
        <v>18</v>
      </c>
      <c r="W3" s="63" t="s">
        <v>81</v>
      </c>
      <c r="X3" s="63">
        <v>1</v>
      </c>
      <c r="Y3" s="63">
        <v>8</v>
      </c>
      <c r="Z3" s="63">
        <v>15</v>
      </c>
      <c r="AA3" s="63" t="s">
        <v>80</v>
      </c>
      <c r="AB3" s="63">
        <v>1</v>
      </c>
      <c r="AC3" s="63">
        <v>8</v>
      </c>
      <c r="AD3" s="63">
        <v>15</v>
      </c>
      <c r="AE3" s="63">
        <v>22</v>
      </c>
      <c r="AF3" s="63" t="s">
        <v>79</v>
      </c>
      <c r="AG3" s="63">
        <v>5</v>
      </c>
      <c r="AH3" s="63">
        <v>12</v>
      </c>
      <c r="AI3" s="63">
        <v>19</v>
      </c>
      <c r="AJ3" s="63" t="s">
        <v>78</v>
      </c>
      <c r="AK3" s="63">
        <v>3</v>
      </c>
      <c r="AL3" s="63">
        <v>10</v>
      </c>
      <c r="AM3" s="63">
        <v>17</v>
      </c>
      <c r="AN3" s="63">
        <v>24</v>
      </c>
      <c r="AO3" s="63" t="s">
        <v>147</v>
      </c>
      <c r="AP3" s="63">
        <v>7</v>
      </c>
      <c r="AQ3" s="63">
        <v>14</v>
      </c>
      <c r="AR3" s="63">
        <v>21</v>
      </c>
      <c r="AS3" s="63" t="s">
        <v>151</v>
      </c>
      <c r="AT3" s="63">
        <v>5</v>
      </c>
      <c r="AU3" s="63">
        <v>12</v>
      </c>
      <c r="AV3" s="63">
        <v>19</v>
      </c>
      <c r="AW3" s="63" t="s">
        <v>146</v>
      </c>
      <c r="AX3" s="63">
        <v>2</v>
      </c>
      <c r="AY3" s="63">
        <v>9</v>
      </c>
      <c r="AZ3" s="63">
        <v>16</v>
      </c>
      <c r="BA3" s="63">
        <v>23</v>
      </c>
      <c r="BB3" s="61"/>
      <c r="BC3" s="61"/>
      <c r="BD3" s="61"/>
    </row>
    <row r="4" spans="1:56" ht="35.25" x14ac:dyDescent="0.2">
      <c r="A4" s="250"/>
      <c r="B4" s="247">
        <v>6</v>
      </c>
      <c r="C4" s="247">
        <v>13</v>
      </c>
      <c r="D4" s="247">
        <v>20</v>
      </c>
      <c r="E4" s="249">
        <v>27</v>
      </c>
      <c r="F4" s="64">
        <v>4</v>
      </c>
      <c r="G4" s="253">
        <v>11</v>
      </c>
      <c r="H4" s="247">
        <v>18</v>
      </c>
      <c r="I4" s="247">
        <v>25</v>
      </c>
      <c r="J4" s="64">
        <v>1</v>
      </c>
      <c r="K4" s="250">
        <v>8</v>
      </c>
      <c r="L4" s="250">
        <v>15</v>
      </c>
      <c r="M4" s="250">
        <v>22</v>
      </c>
      <c r="N4" s="252">
        <v>29</v>
      </c>
      <c r="O4" s="65">
        <v>6</v>
      </c>
      <c r="P4" s="247">
        <v>13</v>
      </c>
      <c r="Q4" s="247">
        <v>20</v>
      </c>
      <c r="R4" s="249">
        <v>27</v>
      </c>
      <c r="S4" s="64">
        <v>3</v>
      </c>
      <c r="T4" s="250">
        <v>10</v>
      </c>
      <c r="U4" s="250">
        <v>17</v>
      </c>
      <c r="V4" s="246">
        <v>24</v>
      </c>
      <c r="W4" s="64">
        <v>31</v>
      </c>
      <c r="X4" s="250">
        <v>7</v>
      </c>
      <c r="Y4" s="250">
        <v>14</v>
      </c>
      <c r="Z4" s="246">
        <v>21</v>
      </c>
      <c r="AA4" s="64">
        <v>28</v>
      </c>
      <c r="AB4" s="232">
        <v>7</v>
      </c>
      <c r="AC4" s="248">
        <v>14</v>
      </c>
      <c r="AD4" s="246">
        <v>21</v>
      </c>
      <c r="AE4" s="246">
        <v>28</v>
      </c>
      <c r="AF4" s="64">
        <v>4</v>
      </c>
      <c r="AG4" s="246">
        <v>11</v>
      </c>
      <c r="AH4" s="246">
        <v>18</v>
      </c>
      <c r="AI4" s="246">
        <v>25</v>
      </c>
      <c r="AJ4" s="64">
        <v>2</v>
      </c>
      <c r="AK4" s="246">
        <v>9</v>
      </c>
      <c r="AL4" s="246">
        <v>16</v>
      </c>
      <c r="AM4" s="246">
        <v>23</v>
      </c>
      <c r="AN4" s="246">
        <v>30</v>
      </c>
      <c r="AO4" s="246">
        <v>6</v>
      </c>
      <c r="AP4" s="246">
        <v>13</v>
      </c>
      <c r="AQ4" s="246">
        <v>20</v>
      </c>
      <c r="AR4" s="246">
        <v>27</v>
      </c>
      <c r="AS4" s="66">
        <v>4</v>
      </c>
      <c r="AT4" s="246">
        <v>11</v>
      </c>
      <c r="AU4" s="246">
        <v>18</v>
      </c>
      <c r="AV4" s="246">
        <v>25</v>
      </c>
      <c r="AW4" s="64">
        <v>1</v>
      </c>
      <c r="AX4" s="246">
        <v>8</v>
      </c>
      <c r="AY4" s="246">
        <v>15</v>
      </c>
      <c r="AZ4" s="246">
        <v>22</v>
      </c>
      <c r="BA4" s="246">
        <v>29</v>
      </c>
      <c r="BB4" s="61"/>
      <c r="BC4" s="61"/>
      <c r="BD4" s="61"/>
    </row>
    <row r="5" spans="1:56" ht="35.25" x14ac:dyDescent="0.2">
      <c r="A5" s="250"/>
      <c r="B5" s="246"/>
      <c r="C5" s="246"/>
      <c r="D5" s="246"/>
      <c r="E5" s="243"/>
      <c r="F5" s="62" t="s">
        <v>150</v>
      </c>
      <c r="G5" s="245"/>
      <c r="H5" s="246"/>
      <c r="I5" s="246"/>
      <c r="J5" s="62" t="s">
        <v>149</v>
      </c>
      <c r="K5" s="247"/>
      <c r="L5" s="247"/>
      <c r="M5" s="247"/>
      <c r="N5" s="249"/>
      <c r="O5" s="62" t="s">
        <v>148</v>
      </c>
      <c r="P5" s="246"/>
      <c r="Q5" s="246"/>
      <c r="R5" s="243"/>
      <c r="S5" s="62" t="s">
        <v>81</v>
      </c>
      <c r="T5" s="247"/>
      <c r="U5" s="247"/>
      <c r="V5" s="246"/>
      <c r="W5" s="62" t="s">
        <v>81</v>
      </c>
      <c r="X5" s="247"/>
      <c r="Y5" s="247"/>
      <c r="Z5" s="246"/>
      <c r="AA5" s="62" t="s">
        <v>80</v>
      </c>
      <c r="AB5" s="247"/>
      <c r="AC5" s="249"/>
      <c r="AD5" s="246"/>
      <c r="AE5" s="246"/>
      <c r="AF5" s="62" t="s">
        <v>78</v>
      </c>
      <c r="AG5" s="246"/>
      <c r="AH5" s="246"/>
      <c r="AI5" s="246"/>
      <c r="AJ5" s="62" t="s">
        <v>147</v>
      </c>
      <c r="AK5" s="246"/>
      <c r="AL5" s="246"/>
      <c r="AM5" s="246"/>
      <c r="AN5" s="246"/>
      <c r="AO5" s="246"/>
      <c r="AP5" s="246"/>
      <c r="AQ5" s="246"/>
      <c r="AR5" s="246"/>
      <c r="AS5" s="66" t="s">
        <v>146</v>
      </c>
      <c r="AT5" s="232"/>
      <c r="AU5" s="232"/>
      <c r="AV5" s="232"/>
      <c r="AW5" s="64" t="s">
        <v>145</v>
      </c>
      <c r="AX5" s="232"/>
      <c r="AY5" s="232"/>
      <c r="AZ5" s="232"/>
      <c r="BA5" s="232"/>
      <c r="BB5" s="61"/>
      <c r="BC5" s="61"/>
      <c r="BD5" s="61"/>
    </row>
    <row r="6" spans="1:56" ht="35.25" x14ac:dyDescent="0.2">
      <c r="A6" s="246" t="s">
        <v>81</v>
      </c>
      <c r="B6" s="65" t="s">
        <v>144</v>
      </c>
      <c r="C6" s="65" t="s">
        <v>144</v>
      </c>
      <c r="D6" s="65" t="s">
        <v>144</v>
      </c>
      <c r="E6" s="65" t="s">
        <v>144</v>
      </c>
      <c r="F6" s="65" t="s">
        <v>144</v>
      </c>
      <c r="G6" s="65" t="s">
        <v>144</v>
      </c>
      <c r="H6" s="65" t="s">
        <v>144</v>
      </c>
      <c r="I6" s="65" t="s">
        <v>144</v>
      </c>
      <c r="J6" s="65" t="s">
        <v>144</v>
      </c>
      <c r="K6" s="65" t="s">
        <v>144</v>
      </c>
      <c r="L6" s="65" t="s">
        <v>144</v>
      </c>
      <c r="M6" s="65" t="s">
        <v>144</v>
      </c>
      <c r="N6" s="65" t="s">
        <v>144</v>
      </c>
      <c r="O6" s="65" t="s">
        <v>144</v>
      </c>
      <c r="P6" s="65" t="s">
        <v>144</v>
      </c>
      <c r="Q6" s="65" t="s">
        <v>144</v>
      </c>
      <c r="R6" s="65" t="s">
        <v>144</v>
      </c>
      <c r="S6" s="241" t="s">
        <v>143</v>
      </c>
      <c r="T6" s="241" t="s">
        <v>143</v>
      </c>
      <c r="U6" s="65" t="s">
        <v>144</v>
      </c>
      <c r="V6" s="65" t="s">
        <v>144</v>
      </c>
      <c r="W6" s="65" t="s">
        <v>144</v>
      </c>
      <c r="X6" s="65" t="s">
        <v>144</v>
      </c>
      <c r="Y6" s="65" t="s">
        <v>144</v>
      </c>
      <c r="Z6" s="65" t="s">
        <v>144</v>
      </c>
      <c r="AA6" s="65" t="s">
        <v>144</v>
      </c>
      <c r="AB6" s="65" t="s">
        <v>144</v>
      </c>
      <c r="AC6" s="65" t="s">
        <v>144</v>
      </c>
      <c r="AD6" s="65" t="s">
        <v>144</v>
      </c>
      <c r="AE6" s="65" t="s">
        <v>144</v>
      </c>
      <c r="AF6" s="65" t="s">
        <v>144</v>
      </c>
      <c r="AG6" s="65" t="s">
        <v>144</v>
      </c>
      <c r="AH6" s="65" t="s">
        <v>144</v>
      </c>
      <c r="AI6" s="65" t="s">
        <v>144</v>
      </c>
      <c r="AJ6" s="65" t="s">
        <v>144</v>
      </c>
      <c r="AK6" s="65" t="s">
        <v>144</v>
      </c>
      <c r="AL6" s="65" t="s">
        <v>144</v>
      </c>
      <c r="AM6" s="65" t="s">
        <v>144</v>
      </c>
      <c r="AN6" s="65" t="s">
        <v>144</v>
      </c>
      <c r="AO6" s="65" t="s">
        <v>144</v>
      </c>
      <c r="AP6" s="65" t="s">
        <v>144</v>
      </c>
      <c r="AQ6" s="87" t="s">
        <v>144</v>
      </c>
      <c r="AR6" s="232" t="s">
        <v>136</v>
      </c>
      <c r="AS6" s="232" t="s">
        <v>143</v>
      </c>
      <c r="AT6" s="232" t="s">
        <v>143</v>
      </c>
      <c r="AU6" s="232" t="s">
        <v>143</v>
      </c>
      <c r="AV6" s="232" t="s">
        <v>143</v>
      </c>
      <c r="AW6" s="232" t="s">
        <v>143</v>
      </c>
      <c r="AX6" s="232" t="s">
        <v>143</v>
      </c>
      <c r="AY6" s="232" t="s">
        <v>143</v>
      </c>
      <c r="AZ6" s="232" t="s">
        <v>143</v>
      </c>
      <c r="BA6" s="232" t="s">
        <v>143</v>
      </c>
      <c r="BB6" s="67"/>
      <c r="BC6" s="67"/>
      <c r="BD6" s="67"/>
    </row>
    <row r="7" spans="1:56" ht="35.25" x14ac:dyDescent="0.2">
      <c r="A7" s="246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242"/>
      <c r="T7" s="24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88"/>
      <c r="AR7" s="247"/>
      <c r="AS7" s="247"/>
      <c r="AT7" s="233"/>
      <c r="AU7" s="247"/>
      <c r="AV7" s="247"/>
      <c r="AW7" s="247"/>
      <c r="AX7" s="247"/>
      <c r="AY7" s="247"/>
      <c r="AZ7" s="247"/>
      <c r="BA7" s="247"/>
      <c r="BB7" s="67"/>
      <c r="BC7" s="67"/>
      <c r="BD7" s="67"/>
    </row>
    <row r="8" spans="1:56" ht="35.25" x14ac:dyDescent="0.45">
      <c r="A8" s="251" t="s">
        <v>80</v>
      </c>
      <c r="B8" s="65" t="s">
        <v>144</v>
      </c>
      <c r="C8" s="65" t="s">
        <v>144</v>
      </c>
      <c r="D8" s="65" t="s">
        <v>144</v>
      </c>
      <c r="E8" s="65" t="s">
        <v>144</v>
      </c>
      <c r="F8" s="65" t="s">
        <v>144</v>
      </c>
      <c r="G8" s="65" t="s">
        <v>144</v>
      </c>
      <c r="H8" s="65" t="s">
        <v>144</v>
      </c>
      <c r="I8" s="65" t="s">
        <v>144</v>
      </c>
      <c r="J8" s="65" t="s">
        <v>144</v>
      </c>
      <c r="K8" s="65" t="s">
        <v>142</v>
      </c>
      <c r="L8" s="65" t="s">
        <v>142</v>
      </c>
      <c r="M8" s="65" t="s">
        <v>142</v>
      </c>
      <c r="N8" s="65" t="s">
        <v>142</v>
      </c>
      <c r="O8" s="65" t="s">
        <v>142</v>
      </c>
      <c r="P8" s="65" t="s">
        <v>142</v>
      </c>
      <c r="Q8" s="65" t="s">
        <v>142</v>
      </c>
      <c r="R8" s="65" t="s">
        <v>142</v>
      </c>
      <c r="S8" s="241" t="s">
        <v>143</v>
      </c>
      <c r="T8" s="241" t="s">
        <v>143</v>
      </c>
      <c r="U8" s="65" t="s">
        <v>144</v>
      </c>
      <c r="V8" s="65" t="s">
        <v>144</v>
      </c>
      <c r="W8" s="65" t="s">
        <v>144</v>
      </c>
      <c r="X8" s="65" t="s">
        <v>144</v>
      </c>
      <c r="Y8" s="65" t="s">
        <v>144</v>
      </c>
      <c r="Z8" s="65" t="s">
        <v>144</v>
      </c>
      <c r="AA8" s="65" t="s">
        <v>144</v>
      </c>
      <c r="AB8" s="65" t="s">
        <v>144</v>
      </c>
      <c r="AC8" s="65" t="s">
        <v>144</v>
      </c>
      <c r="AD8" s="65" t="s">
        <v>144</v>
      </c>
      <c r="AE8" s="65" t="s">
        <v>144</v>
      </c>
      <c r="AF8" s="65" t="s">
        <v>144</v>
      </c>
      <c r="AG8" s="65" t="s">
        <v>144</v>
      </c>
      <c r="AH8" s="65"/>
      <c r="AI8" s="65"/>
      <c r="AJ8" s="65"/>
      <c r="AK8" s="65"/>
      <c r="AL8" s="65"/>
      <c r="AM8" s="87"/>
      <c r="AN8" s="87"/>
      <c r="AO8" s="87"/>
      <c r="AP8" s="137" t="s">
        <v>136</v>
      </c>
      <c r="AQ8" s="232" t="s">
        <v>136</v>
      </c>
      <c r="AR8" s="232" t="s">
        <v>135</v>
      </c>
      <c r="AS8" s="68"/>
      <c r="AT8" s="68"/>
      <c r="AU8" s="68"/>
      <c r="AV8" s="68"/>
      <c r="AW8" s="68"/>
      <c r="AX8" s="68"/>
      <c r="AY8" s="68"/>
      <c r="AZ8" s="68"/>
      <c r="BA8" s="68"/>
      <c r="BB8" s="67"/>
      <c r="BC8" s="67"/>
      <c r="BD8" s="67"/>
    </row>
    <row r="9" spans="1:56" ht="35.25" x14ac:dyDescent="0.45">
      <c r="A9" s="25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242"/>
      <c r="T9" s="242"/>
      <c r="U9" s="69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 t="s">
        <v>141</v>
      </c>
      <c r="AH9" s="62" t="s">
        <v>141</v>
      </c>
      <c r="AI9" s="62" t="s">
        <v>141</v>
      </c>
      <c r="AJ9" s="62" t="s">
        <v>141</v>
      </c>
      <c r="AK9" s="62" t="s">
        <v>141</v>
      </c>
      <c r="AL9" s="62" t="s">
        <v>141</v>
      </c>
      <c r="AM9" s="90" t="s">
        <v>141</v>
      </c>
      <c r="AN9" s="90" t="s">
        <v>141</v>
      </c>
      <c r="AO9" s="90" t="s">
        <v>141</v>
      </c>
      <c r="AP9" s="166" t="s">
        <v>141</v>
      </c>
      <c r="AQ9" s="233"/>
      <c r="AR9" s="233"/>
      <c r="AS9" s="70"/>
      <c r="AT9" s="70"/>
      <c r="AU9" s="70"/>
      <c r="AV9" s="70"/>
      <c r="AW9" s="70"/>
      <c r="AX9" s="70"/>
      <c r="AY9" s="70"/>
      <c r="AZ9" s="70"/>
      <c r="BA9" s="70"/>
      <c r="BB9" s="67"/>
      <c r="BC9" s="67"/>
      <c r="BD9" s="67"/>
    </row>
    <row r="10" spans="1:56" ht="35.25" x14ac:dyDescent="0.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2"/>
      <c r="O10" s="73"/>
      <c r="P10" s="73"/>
      <c r="Q10" s="73"/>
      <c r="R10" s="73"/>
      <c r="S10" s="72"/>
      <c r="T10" s="72"/>
      <c r="U10" s="72"/>
      <c r="V10" s="72"/>
      <c r="W10" s="74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68"/>
      <c r="AK10" s="68"/>
      <c r="AL10" s="68"/>
      <c r="AM10" s="68"/>
      <c r="AN10" s="68"/>
      <c r="AO10" s="68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</row>
    <row r="11" spans="1:56" ht="102.75" customHeight="1" x14ac:dyDescent="0.45">
      <c r="A11" s="70"/>
      <c r="B11" s="234" t="s">
        <v>140</v>
      </c>
      <c r="C11" s="234"/>
      <c r="D11" s="234"/>
      <c r="E11" s="75"/>
      <c r="F11" s="70"/>
      <c r="G11" s="234" t="s">
        <v>87</v>
      </c>
      <c r="H11" s="234"/>
      <c r="I11" s="234"/>
      <c r="J11" s="70"/>
      <c r="K11" s="70"/>
      <c r="L11" s="234" t="s">
        <v>86</v>
      </c>
      <c r="M11" s="234"/>
      <c r="N11" s="234"/>
      <c r="O11" s="59"/>
      <c r="P11" s="59"/>
      <c r="Q11" s="234" t="s">
        <v>85</v>
      </c>
      <c r="R11" s="234"/>
      <c r="S11" s="234"/>
      <c r="T11" s="70"/>
      <c r="U11" s="70"/>
      <c r="V11" s="234" t="s">
        <v>84</v>
      </c>
      <c r="W11" s="234"/>
      <c r="X11" s="234"/>
      <c r="Y11" s="70"/>
      <c r="Z11" s="70"/>
      <c r="AA11" s="234" t="s">
        <v>83</v>
      </c>
      <c r="AB11" s="234"/>
      <c r="AC11" s="234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</row>
    <row r="12" spans="1:56" ht="34.5" x14ac:dyDescent="0.45">
      <c r="A12" s="70"/>
      <c r="B12" s="235" t="s">
        <v>139</v>
      </c>
      <c r="C12" s="236"/>
      <c r="D12" s="237"/>
      <c r="E12" s="70"/>
      <c r="F12" s="70"/>
      <c r="G12" s="235" t="s">
        <v>138</v>
      </c>
      <c r="H12" s="236"/>
      <c r="I12" s="237"/>
      <c r="J12" s="70"/>
      <c r="K12" s="70"/>
      <c r="L12" s="235" t="s">
        <v>137</v>
      </c>
      <c r="M12" s="236"/>
      <c r="N12" s="237"/>
      <c r="O12" s="59"/>
      <c r="P12" s="59"/>
      <c r="Q12" s="235" t="s">
        <v>136</v>
      </c>
      <c r="R12" s="236"/>
      <c r="S12" s="237"/>
      <c r="T12" s="70"/>
      <c r="U12" s="70"/>
      <c r="V12" s="235" t="s">
        <v>135</v>
      </c>
      <c r="W12" s="236"/>
      <c r="X12" s="237"/>
      <c r="Y12" s="70"/>
      <c r="Z12" s="70"/>
      <c r="AA12" s="235" t="s">
        <v>134</v>
      </c>
      <c r="AB12" s="236"/>
      <c r="AC12" s="237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</row>
    <row r="13" spans="1:56" ht="34.5" x14ac:dyDescent="0.45">
      <c r="A13" s="70"/>
      <c r="B13" s="238"/>
      <c r="C13" s="239"/>
      <c r="D13" s="240"/>
      <c r="E13" s="70"/>
      <c r="F13" s="70"/>
      <c r="G13" s="238"/>
      <c r="H13" s="239"/>
      <c r="I13" s="240"/>
      <c r="J13" s="70"/>
      <c r="K13" s="70"/>
      <c r="L13" s="238"/>
      <c r="M13" s="239"/>
      <c r="N13" s="240"/>
      <c r="O13" s="59"/>
      <c r="P13" s="59"/>
      <c r="Q13" s="238"/>
      <c r="R13" s="239"/>
      <c r="S13" s="240"/>
      <c r="T13" s="70"/>
      <c r="U13" s="70"/>
      <c r="V13" s="238"/>
      <c r="W13" s="239"/>
      <c r="X13" s="240"/>
      <c r="Y13" s="70"/>
      <c r="Z13" s="70"/>
      <c r="AA13" s="238"/>
      <c r="AB13" s="239"/>
      <c r="AC13" s="24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</row>
    <row r="14" spans="1:56" ht="34.5" x14ac:dyDescent="0.4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59"/>
      <c r="P14" s="59"/>
      <c r="Q14" s="59"/>
      <c r="R14" s="59"/>
      <c r="S14" s="70"/>
      <c r="T14" s="70"/>
      <c r="U14" s="70"/>
      <c r="V14" s="70"/>
      <c r="W14" s="76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</row>
    <row r="15" spans="1:56" ht="34.5" x14ac:dyDescent="0.4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59"/>
      <c r="P15" s="59"/>
      <c r="Q15" s="59"/>
      <c r="R15" s="59"/>
      <c r="S15" s="70"/>
      <c r="T15" s="70"/>
      <c r="U15" s="70"/>
      <c r="V15" s="70"/>
      <c r="W15" s="76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</row>
    <row r="16" spans="1:56" ht="34.5" x14ac:dyDescent="0.4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59"/>
      <c r="P16" s="59"/>
      <c r="Q16" s="59"/>
      <c r="R16" s="59"/>
      <c r="S16" s="70"/>
      <c r="T16" s="70"/>
      <c r="U16" s="70"/>
      <c r="V16" s="70"/>
      <c r="W16" s="76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</row>
  </sheetData>
  <mergeCells count="85">
    <mergeCell ref="B2:E2"/>
    <mergeCell ref="K2:N2"/>
    <mergeCell ref="H4:H5"/>
    <mergeCell ref="L4:L5"/>
    <mergeCell ref="M4:M5"/>
    <mergeCell ref="N4:N5"/>
    <mergeCell ref="K4:K5"/>
    <mergeCell ref="B4:B5"/>
    <mergeCell ref="C4:C5"/>
    <mergeCell ref="D4:D5"/>
    <mergeCell ref="G2:I2"/>
    <mergeCell ref="G4:G5"/>
    <mergeCell ref="AO4:AO5"/>
    <mergeCell ref="AP4:AP5"/>
    <mergeCell ref="AK4:AK5"/>
    <mergeCell ref="I4:I5"/>
    <mergeCell ref="R4:R5"/>
    <mergeCell ref="AL4:AL5"/>
    <mergeCell ref="AM4:AM5"/>
    <mergeCell ref="AZ6:AZ7"/>
    <mergeCell ref="BA6:BA7"/>
    <mergeCell ref="AU6:AU7"/>
    <mergeCell ref="AR4:AR5"/>
    <mergeCell ref="AT2:AV2"/>
    <mergeCell ref="AT4:AT5"/>
    <mergeCell ref="AU4:AU5"/>
    <mergeCell ref="AV4:AV5"/>
    <mergeCell ref="AT6:AT7"/>
    <mergeCell ref="AP2:AR2"/>
    <mergeCell ref="AQ4:AQ5"/>
    <mergeCell ref="AX4:AX5"/>
    <mergeCell ref="AY4:AY5"/>
    <mergeCell ref="AZ4:AZ5"/>
    <mergeCell ref="BA4:BA5"/>
    <mergeCell ref="A2:A5"/>
    <mergeCell ref="AX2:BA2"/>
    <mergeCell ref="A8:A9"/>
    <mergeCell ref="S6:S7"/>
    <mergeCell ref="A6:A7"/>
    <mergeCell ref="AR6:AR7"/>
    <mergeCell ref="T6:T7"/>
    <mergeCell ref="AV6:AV7"/>
    <mergeCell ref="AS6:AS7"/>
    <mergeCell ref="E4:E5"/>
    <mergeCell ref="AW6:AW7"/>
    <mergeCell ref="AY6:AY7"/>
    <mergeCell ref="AX6:AX7"/>
    <mergeCell ref="P2:R2"/>
    <mergeCell ref="P4:P5"/>
    <mergeCell ref="Q4:Q5"/>
    <mergeCell ref="X2:Z2"/>
    <mergeCell ref="X4:X5"/>
    <mergeCell ref="Y4:Y5"/>
    <mergeCell ref="T2:V2"/>
    <mergeCell ref="T4:T5"/>
    <mergeCell ref="U4:U5"/>
    <mergeCell ref="V4:V5"/>
    <mergeCell ref="Z4:Z5"/>
    <mergeCell ref="AB2:AE2"/>
    <mergeCell ref="AG2:AI2"/>
    <mergeCell ref="AH4:AH5"/>
    <mergeCell ref="AI4:AI5"/>
    <mergeCell ref="AK2:AN2"/>
    <mergeCell ref="AE4:AE5"/>
    <mergeCell ref="AN4:AN5"/>
    <mergeCell ref="AB4:AB5"/>
    <mergeCell ref="AG4:AG5"/>
    <mergeCell ref="AC4:AC5"/>
    <mergeCell ref="AD4:AD5"/>
    <mergeCell ref="AQ8:AQ9"/>
    <mergeCell ref="AR8:AR9"/>
    <mergeCell ref="B11:D11"/>
    <mergeCell ref="B12:D13"/>
    <mergeCell ref="G12:I13"/>
    <mergeCell ref="G11:I11"/>
    <mergeCell ref="L11:N11"/>
    <mergeCell ref="V11:X11"/>
    <mergeCell ref="AA11:AC11"/>
    <mergeCell ref="AA12:AC13"/>
    <mergeCell ref="L12:N13"/>
    <mergeCell ref="Q11:S11"/>
    <mergeCell ref="Q12:S13"/>
    <mergeCell ref="V12:X13"/>
    <mergeCell ref="S8:S9"/>
    <mergeCell ref="T8:T9"/>
  </mergeCells>
  <pageMargins left="0.51181102362204722" right="0.31496062992125984" top="0.74803149606299213" bottom="0.74803149606299213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view="pageBreakPreview" zoomScale="60" workbookViewId="0">
      <selection activeCell="D10" sqref="D10"/>
    </sheetView>
  </sheetViews>
  <sheetFormatPr defaultColWidth="9.140625" defaultRowHeight="18.75" x14ac:dyDescent="0.3"/>
  <cols>
    <col min="1" max="8" width="15.7109375" style="32" customWidth="1"/>
    <col min="9" max="16384" width="9.140625" style="32"/>
  </cols>
  <sheetData>
    <row r="1" spans="1:12" s="33" customFormat="1" ht="28.5" customHeight="1" x14ac:dyDescent="0.2">
      <c r="A1" s="254" t="s">
        <v>90</v>
      </c>
      <c r="B1" s="254"/>
      <c r="C1" s="254"/>
      <c r="D1" s="254"/>
      <c r="E1" s="254"/>
      <c r="F1" s="254"/>
      <c r="G1" s="254"/>
      <c r="H1" s="254"/>
    </row>
    <row r="2" spans="1:12" s="36" customFormat="1" ht="138.75" customHeight="1" x14ac:dyDescent="0.3">
      <c r="A2" s="38" t="s">
        <v>89</v>
      </c>
      <c r="B2" s="38" t="s">
        <v>88</v>
      </c>
      <c r="C2" s="38" t="s">
        <v>87</v>
      </c>
      <c r="D2" s="38" t="s">
        <v>86</v>
      </c>
      <c r="E2" s="38" t="s">
        <v>85</v>
      </c>
      <c r="F2" s="38" t="s">
        <v>84</v>
      </c>
      <c r="G2" s="38" t="s">
        <v>83</v>
      </c>
      <c r="H2" s="38" t="s">
        <v>82</v>
      </c>
      <c r="I2" s="37"/>
      <c r="J2" s="37"/>
      <c r="K2" s="37"/>
      <c r="L2" s="37"/>
    </row>
    <row r="3" spans="1:12" s="33" customFormat="1" ht="39.950000000000003" customHeight="1" x14ac:dyDescent="0.2">
      <c r="A3" s="34" t="s">
        <v>81</v>
      </c>
      <c r="B3" s="34">
        <f>41-C3-D3-E3-F3</f>
        <v>40</v>
      </c>
      <c r="C3" s="34">
        <v>0</v>
      </c>
      <c r="D3" s="34">
        <v>0</v>
      </c>
      <c r="E3" s="34">
        <v>1</v>
      </c>
      <c r="F3" s="34">
        <v>0</v>
      </c>
      <c r="G3" s="89">
        <v>11</v>
      </c>
      <c r="H3" s="34">
        <f>SUM(B3:G3)</f>
        <v>52</v>
      </c>
    </row>
    <row r="4" spans="1:12" s="33" customFormat="1" ht="39.950000000000003" customHeight="1" thickBot="1" x14ac:dyDescent="0.25">
      <c r="A4" s="34" t="s">
        <v>80</v>
      </c>
      <c r="B4" s="34">
        <f>41-C4-D4-E4-F4</f>
        <v>22</v>
      </c>
      <c r="C4" s="34">
        <v>8</v>
      </c>
      <c r="D4" s="34">
        <v>9</v>
      </c>
      <c r="E4" s="34">
        <v>1</v>
      </c>
      <c r="F4" s="34">
        <v>1</v>
      </c>
      <c r="G4" s="89">
        <v>11</v>
      </c>
      <c r="H4" s="34">
        <f>SUM(B4:G4)</f>
        <v>52</v>
      </c>
    </row>
    <row r="5" spans="1:12" s="33" customFormat="1" ht="22.5" customHeight="1" thickBot="1" x14ac:dyDescent="0.25">
      <c r="A5" s="53" t="s">
        <v>19</v>
      </c>
      <c r="B5" s="54">
        <f t="shared" ref="B5:H5" si="0">SUM(B3:B4)</f>
        <v>62</v>
      </c>
      <c r="C5" s="54">
        <f t="shared" si="0"/>
        <v>8</v>
      </c>
      <c r="D5" s="54">
        <f t="shared" si="0"/>
        <v>9</v>
      </c>
      <c r="E5" s="54">
        <f t="shared" si="0"/>
        <v>2</v>
      </c>
      <c r="F5" s="54">
        <f t="shared" si="0"/>
        <v>1</v>
      </c>
      <c r="G5" s="54">
        <f t="shared" si="0"/>
        <v>22</v>
      </c>
      <c r="H5" s="54">
        <f t="shared" si="0"/>
        <v>104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78"/>
  <sheetViews>
    <sheetView tabSelected="1" view="pageBreakPreview" zoomScale="70" zoomScaleNormal="70" zoomScaleSheetLayoutView="70" workbookViewId="0">
      <selection activeCell="AM13" sqref="AM13"/>
    </sheetView>
  </sheetViews>
  <sheetFormatPr defaultRowHeight="12.75" x14ac:dyDescent="0.2"/>
  <cols>
    <col min="2" max="2" width="3.42578125" customWidth="1"/>
    <col min="3" max="6" width="9.140625" hidden="1" customWidth="1"/>
    <col min="10" max="10" width="5.140625" customWidth="1"/>
    <col min="11" max="11" width="1.140625" hidden="1" customWidth="1"/>
    <col min="12" max="28" width="9.140625" hidden="1" customWidth="1"/>
    <col min="29" max="29" width="4.140625" customWidth="1"/>
    <col min="30" max="30" width="3.7109375" customWidth="1"/>
    <col min="31" max="32" width="7" customWidth="1"/>
    <col min="33" max="33" width="7.28515625" customWidth="1"/>
    <col min="35" max="35" width="11.140625" customWidth="1"/>
    <col min="37" max="37" width="10.85546875" bestFit="1" customWidth="1"/>
    <col min="43" max="43" width="9.140625" customWidth="1"/>
    <col min="47" max="47" width="10.42578125" customWidth="1"/>
    <col min="48" max="48" width="8.7109375" customWidth="1"/>
    <col min="49" max="53" width="9.140625" hidden="1" customWidth="1"/>
    <col min="54" max="54" width="9.140625" customWidth="1"/>
    <col min="55" max="72" width="9.140625" hidden="1" customWidth="1"/>
    <col min="73" max="73" width="7.42578125" customWidth="1"/>
    <col min="74" max="74" width="9.140625" hidden="1" customWidth="1"/>
  </cols>
  <sheetData>
    <row r="1" spans="1:89" ht="45.75" customHeight="1" x14ac:dyDescent="0.2">
      <c r="A1" s="344" t="s">
        <v>77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</row>
    <row r="2" spans="1:89" ht="15.75" x14ac:dyDescent="0.2">
      <c r="A2" s="346" t="s">
        <v>4</v>
      </c>
      <c r="B2" s="346"/>
      <c r="C2" s="346"/>
      <c r="D2" s="346"/>
      <c r="E2" s="346"/>
      <c r="F2" s="346"/>
      <c r="G2" s="342" t="s">
        <v>32</v>
      </c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 t="s">
        <v>34</v>
      </c>
      <c r="AD2" s="258"/>
      <c r="AE2" s="258"/>
      <c r="AF2" s="258"/>
      <c r="AG2" s="258"/>
      <c r="AH2" s="311" t="s">
        <v>74</v>
      </c>
      <c r="AI2" s="347" t="s">
        <v>15</v>
      </c>
      <c r="AJ2" s="347"/>
      <c r="AK2" s="347"/>
      <c r="AL2" s="347"/>
      <c r="AM2" s="347"/>
      <c r="AN2" s="347"/>
      <c r="AO2" s="347"/>
      <c r="AP2" s="347"/>
      <c r="AQ2" s="347" t="s">
        <v>59</v>
      </c>
      <c r="AR2" s="347"/>
      <c r="AS2" s="347"/>
      <c r="AT2" s="347"/>
      <c r="AU2" s="265" t="s">
        <v>245</v>
      </c>
      <c r="AV2" s="267" t="s">
        <v>246</v>
      </c>
      <c r="BB2" s="265"/>
    </row>
    <row r="3" spans="1:89" ht="15.75" x14ac:dyDescent="0.2">
      <c r="A3" s="346"/>
      <c r="B3" s="346"/>
      <c r="C3" s="346"/>
      <c r="D3" s="346"/>
      <c r="E3" s="346"/>
      <c r="F3" s="346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258"/>
      <c r="AD3" s="258"/>
      <c r="AE3" s="258"/>
      <c r="AF3" s="258"/>
      <c r="AG3" s="258"/>
      <c r="AH3" s="311"/>
      <c r="AI3" s="311" t="s">
        <v>61</v>
      </c>
      <c r="AJ3" s="311" t="s">
        <v>31</v>
      </c>
      <c r="AK3" s="342" t="s">
        <v>48</v>
      </c>
      <c r="AL3" s="342"/>
      <c r="AM3" s="342"/>
      <c r="AN3" s="342"/>
      <c r="AO3" s="342"/>
      <c r="AP3" s="342"/>
      <c r="AQ3" s="348" t="s">
        <v>0</v>
      </c>
      <c r="AR3" s="348"/>
      <c r="AS3" s="349" t="s">
        <v>1</v>
      </c>
      <c r="AT3" s="349"/>
      <c r="AU3" s="266"/>
      <c r="AV3" s="268"/>
      <c r="BB3" s="265"/>
    </row>
    <row r="4" spans="1:89" ht="15.75" customHeight="1" x14ac:dyDescent="0.2">
      <c r="A4" s="346"/>
      <c r="B4" s="346"/>
      <c r="C4" s="346"/>
      <c r="D4" s="346"/>
      <c r="E4" s="346"/>
      <c r="F4" s="346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258"/>
      <c r="AD4" s="258"/>
      <c r="AE4" s="258"/>
      <c r="AF4" s="258"/>
      <c r="AG4" s="258"/>
      <c r="AH4" s="311"/>
      <c r="AI4" s="311"/>
      <c r="AJ4" s="311"/>
      <c r="AK4" s="311" t="s">
        <v>14</v>
      </c>
      <c r="AL4" s="347" t="s">
        <v>49</v>
      </c>
      <c r="AM4" s="347"/>
      <c r="AN4" s="347"/>
      <c r="AO4" s="347"/>
      <c r="AP4" s="347"/>
      <c r="AQ4" s="350" t="s">
        <v>181</v>
      </c>
      <c r="AR4" s="350" t="s">
        <v>182</v>
      </c>
      <c r="AS4" s="351" t="s">
        <v>180</v>
      </c>
      <c r="AT4" s="351" t="s">
        <v>183</v>
      </c>
      <c r="AU4" s="266"/>
      <c r="AV4" s="268"/>
      <c r="BB4" s="265"/>
    </row>
    <row r="5" spans="1:89" ht="12.75" customHeight="1" x14ac:dyDescent="0.2">
      <c r="A5" s="346"/>
      <c r="B5" s="346"/>
      <c r="C5" s="346"/>
      <c r="D5" s="346"/>
      <c r="E5" s="346"/>
      <c r="F5" s="346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258"/>
      <c r="AD5" s="258"/>
      <c r="AE5" s="258"/>
      <c r="AF5" s="258"/>
      <c r="AG5" s="258"/>
      <c r="AH5" s="311"/>
      <c r="AI5" s="311"/>
      <c r="AJ5" s="311"/>
      <c r="AK5" s="311"/>
      <c r="AL5" s="265" t="s">
        <v>50</v>
      </c>
      <c r="AM5" s="265" t="s">
        <v>51</v>
      </c>
      <c r="AN5" s="341" t="s">
        <v>52</v>
      </c>
      <c r="AO5" s="265" t="s">
        <v>244</v>
      </c>
      <c r="AP5" s="311" t="s">
        <v>75</v>
      </c>
      <c r="AQ5" s="350"/>
      <c r="AR5" s="350"/>
      <c r="AS5" s="351"/>
      <c r="AT5" s="351"/>
      <c r="AU5" s="266"/>
      <c r="AV5" s="268"/>
      <c r="BB5" s="265"/>
    </row>
    <row r="6" spans="1:89" ht="106.5" customHeight="1" x14ac:dyDescent="0.2">
      <c r="A6" s="346"/>
      <c r="B6" s="346"/>
      <c r="C6" s="346"/>
      <c r="D6" s="346"/>
      <c r="E6" s="346"/>
      <c r="F6" s="346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11" t="s">
        <v>188</v>
      </c>
      <c r="AD6" s="343"/>
      <c r="AE6" s="108" t="s">
        <v>189</v>
      </c>
      <c r="AF6" s="108" t="s">
        <v>190</v>
      </c>
      <c r="AG6" s="108" t="s">
        <v>191</v>
      </c>
      <c r="AH6" s="311"/>
      <c r="AI6" s="311"/>
      <c r="AJ6" s="311"/>
      <c r="AK6" s="311"/>
      <c r="AL6" s="265"/>
      <c r="AM6" s="265"/>
      <c r="AN6" s="341"/>
      <c r="AO6" s="265"/>
      <c r="AP6" s="311"/>
      <c r="AQ6" s="350"/>
      <c r="AR6" s="350"/>
      <c r="AS6" s="351"/>
      <c r="AT6" s="351"/>
      <c r="AU6" s="266"/>
      <c r="AV6" s="269"/>
      <c r="BB6" s="265"/>
    </row>
    <row r="7" spans="1:89" ht="18.75" x14ac:dyDescent="0.3">
      <c r="A7" s="338" t="s">
        <v>20</v>
      </c>
      <c r="B7" s="339"/>
      <c r="C7" s="339"/>
      <c r="D7" s="339"/>
      <c r="E7" s="339"/>
      <c r="F7" s="339"/>
      <c r="G7" s="340" t="s">
        <v>21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40" t="s">
        <v>22</v>
      </c>
      <c r="AD7" s="339"/>
      <c r="AE7" s="122" t="s">
        <v>23</v>
      </c>
      <c r="AF7" s="122" t="s">
        <v>24</v>
      </c>
      <c r="AG7" s="122" t="s">
        <v>62</v>
      </c>
      <c r="AH7" s="123" t="s">
        <v>25</v>
      </c>
      <c r="AI7" s="123" t="s">
        <v>26</v>
      </c>
      <c r="AJ7" s="123" t="s">
        <v>27</v>
      </c>
      <c r="AK7" s="123" t="s">
        <v>28</v>
      </c>
      <c r="AL7" s="8" t="s">
        <v>29</v>
      </c>
      <c r="AM7" s="8" t="s">
        <v>76</v>
      </c>
      <c r="AN7" s="8" t="s">
        <v>30</v>
      </c>
      <c r="AO7" s="8" t="s">
        <v>54</v>
      </c>
      <c r="AP7" s="8" t="s">
        <v>55</v>
      </c>
      <c r="AQ7" s="123" t="s">
        <v>56</v>
      </c>
      <c r="AR7" s="123" t="s">
        <v>57</v>
      </c>
      <c r="AS7" s="8" t="s">
        <v>63</v>
      </c>
      <c r="AT7" s="8" t="s">
        <v>192</v>
      </c>
      <c r="AU7" s="190">
        <v>20</v>
      </c>
      <c r="AV7" s="191">
        <v>21</v>
      </c>
    </row>
    <row r="8" spans="1:89" ht="39.75" customHeight="1" x14ac:dyDescent="0.2">
      <c r="A8" s="318" t="s">
        <v>45</v>
      </c>
      <c r="B8" s="318"/>
      <c r="C8" s="318"/>
      <c r="D8" s="318"/>
      <c r="E8" s="318"/>
      <c r="F8" s="318"/>
      <c r="G8" s="322" t="s">
        <v>44</v>
      </c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>
        <v>1</v>
      </c>
      <c r="AD8" s="322"/>
      <c r="AE8" s="129">
        <v>7</v>
      </c>
      <c r="AF8" s="129">
        <v>5</v>
      </c>
      <c r="AG8" s="129">
        <v>3</v>
      </c>
      <c r="AH8" s="9">
        <f>AH9</f>
        <v>1488</v>
      </c>
      <c r="AI8" s="9">
        <f t="shared" ref="AI8:AT8" si="0">AI9</f>
        <v>1488</v>
      </c>
      <c r="AJ8" s="9">
        <f t="shared" si="0"/>
        <v>12</v>
      </c>
      <c r="AK8" s="9">
        <f t="shared" si="0"/>
        <v>1476</v>
      </c>
      <c r="AL8" s="9">
        <f t="shared" si="0"/>
        <v>741</v>
      </c>
      <c r="AM8" s="9">
        <f t="shared" si="0"/>
        <v>685</v>
      </c>
      <c r="AN8" s="9">
        <f t="shared" si="0"/>
        <v>0</v>
      </c>
      <c r="AO8" s="167">
        <f t="shared" si="0"/>
        <v>0</v>
      </c>
      <c r="AP8" s="9">
        <f t="shared" si="0"/>
        <v>50</v>
      </c>
      <c r="AQ8" s="9">
        <f t="shared" si="0"/>
        <v>504</v>
      </c>
      <c r="AR8" s="9">
        <f t="shared" si="0"/>
        <v>666</v>
      </c>
      <c r="AS8" s="9">
        <f t="shared" si="0"/>
        <v>220</v>
      </c>
      <c r="AT8" s="187">
        <f t="shared" si="0"/>
        <v>86</v>
      </c>
      <c r="AU8" s="194">
        <f>AH8</f>
        <v>1488</v>
      </c>
      <c r="AV8" s="352">
        <f>AV9</f>
        <v>0</v>
      </c>
      <c r="AW8" s="352"/>
      <c r="AX8" s="352"/>
      <c r="AY8" s="352"/>
      <c r="AZ8" s="352"/>
      <c r="BA8" s="352"/>
      <c r="BB8" s="197">
        <f>SUM(AQ8:AT8)</f>
        <v>1476</v>
      </c>
      <c r="BC8" s="194">
        <f t="shared" ref="BC8:BC23" si="1">AS8</f>
        <v>220</v>
      </c>
      <c r="BD8" s="194">
        <f t="shared" ref="BD8:BD23" si="2">AT8</f>
        <v>86</v>
      </c>
      <c r="BE8" s="194">
        <f t="shared" ref="BE8:BE23" si="3">AU8</f>
        <v>1488</v>
      </c>
      <c r="BF8" s="194">
        <f t="shared" ref="BF8:BF23" si="4">AV8</f>
        <v>0</v>
      </c>
      <c r="BG8" s="194">
        <f t="shared" ref="BG8:BG23" si="5">AW8</f>
        <v>0</v>
      </c>
      <c r="BH8" s="194">
        <f t="shared" ref="BH8:BH23" si="6">AX8</f>
        <v>0</v>
      </c>
      <c r="BI8" s="194">
        <f t="shared" ref="BI8:BI23" si="7">AY8</f>
        <v>0</v>
      </c>
      <c r="BJ8" s="194">
        <f t="shared" ref="BJ8:BJ23" si="8">AZ8</f>
        <v>0</v>
      </c>
      <c r="BK8" s="194">
        <f t="shared" ref="BK8:BK23" si="9">BA8</f>
        <v>0</v>
      </c>
      <c r="BL8" s="194">
        <f t="shared" ref="BL8:BL23" si="10">BB8</f>
        <v>1476</v>
      </c>
      <c r="BM8" s="194" t="e">
        <f>#REF!</f>
        <v>#REF!</v>
      </c>
      <c r="BN8" s="194" t="e">
        <f>#REF!</f>
        <v>#REF!</v>
      </c>
      <c r="BO8" s="194" t="e">
        <f>#REF!</f>
        <v>#REF!</v>
      </c>
      <c r="BP8" s="194">
        <f t="shared" ref="BP8:BT18" si="11">BC8</f>
        <v>220</v>
      </c>
      <c r="BQ8" s="194">
        <f t="shared" si="11"/>
        <v>86</v>
      </c>
      <c r="BR8" s="194">
        <f t="shared" si="11"/>
        <v>1488</v>
      </c>
      <c r="BS8" s="194">
        <f t="shared" si="11"/>
        <v>0</v>
      </c>
      <c r="BT8" s="194">
        <f t="shared" si="11"/>
        <v>0</v>
      </c>
      <c r="BU8" s="353"/>
      <c r="BV8" s="353"/>
      <c r="BW8" s="27"/>
      <c r="BX8" s="27"/>
      <c r="BY8" s="27"/>
      <c r="BZ8" s="26"/>
      <c r="CA8" s="26"/>
      <c r="CB8" s="26"/>
      <c r="CC8" s="26"/>
      <c r="CD8" s="28"/>
      <c r="CE8" s="26"/>
      <c r="CF8" s="26"/>
      <c r="CG8" s="26"/>
      <c r="CH8" s="26"/>
      <c r="CI8" s="26"/>
      <c r="CJ8" s="26"/>
      <c r="CK8" s="26"/>
    </row>
    <row r="9" spans="1:89" ht="56.25" customHeight="1" x14ac:dyDescent="0.2">
      <c r="A9" s="335"/>
      <c r="B9" s="335"/>
      <c r="C9" s="335"/>
      <c r="D9" s="335"/>
      <c r="E9" s="335"/>
      <c r="F9" s="335"/>
      <c r="G9" s="336" t="s">
        <v>197</v>
      </c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7" t="s">
        <v>20</v>
      </c>
      <c r="AD9" s="337"/>
      <c r="AE9" s="130" t="s">
        <v>25</v>
      </c>
      <c r="AF9" s="130" t="s">
        <v>24</v>
      </c>
      <c r="AG9" s="130" t="s">
        <v>22</v>
      </c>
      <c r="AH9" s="10">
        <f>SUM(AH10:AH23)</f>
        <v>1488</v>
      </c>
      <c r="AI9" s="10">
        <f t="shared" ref="AI9:AT9" si="12">SUM(AI10:AI23)</f>
        <v>1488</v>
      </c>
      <c r="AJ9" s="10">
        <f t="shared" si="12"/>
        <v>12</v>
      </c>
      <c r="AK9" s="10">
        <f t="shared" si="12"/>
        <v>1476</v>
      </c>
      <c r="AL9" s="10">
        <f t="shared" si="12"/>
        <v>741</v>
      </c>
      <c r="AM9" s="10">
        <f t="shared" si="12"/>
        <v>685</v>
      </c>
      <c r="AN9" s="10">
        <f t="shared" si="12"/>
        <v>0</v>
      </c>
      <c r="AO9" s="168">
        <f t="shared" si="12"/>
        <v>0</v>
      </c>
      <c r="AP9" s="10">
        <f t="shared" si="12"/>
        <v>50</v>
      </c>
      <c r="AQ9" s="10">
        <f t="shared" si="12"/>
        <v>504</v>
      </c>
      <c r="AR9" s="10">
        <f t="shared" si="12"/>
        <v>666</v>
      </c>
      <c r="AS9" s="10">
        <f t="shared" si="12"/>
        <v>220</v>
      </c>
      <c r="AT9" s="186">
        <f t="shared" si="12"/>
        <v>86</v>
      </c>
      <c r="AU9" s="195">
        <f t="shared" ref="AU9:AU52" si="13">AH9</f>
        <v>1488</v>
      </c>
      <c r="AV9" s="354">
        <f>SUM(AV10:BA23)</f>
        <v>0</v>
      </c>
      <c r="AW9" s="355"/>
      <c r="AX9" s="355"/>
      <c r="AY9" s="355"/>
      <c r="AZ9" s="355"/>
      <c r="BA9" s="355"/>
      <c r="BB9" s="197">
        <f t="shared" ref="BB9:BB60" si="14">SUM(AQ9:AT9)</f>
        <v>1476</v>
      </c>
      <c r="BC9" s="195">
        <f t="shared" si="1"/>
        <v>220</v>
      </c>
      <c r="BD9" s="195">
        <f t="shared" si="2"/>
        <v>86</v>
      </c>
      <c r="BE9" s="195">
        <f t="shared" si="3"/>
        <v>1488</v>
      </c>
      <c r="BF9" s="195">
        <f t="shared" si="4"/>
        <v>0</v>
      </c>
      <c r="BG9" s="195">
        <f t="shared" si="5"/>
        <v>0</v>
      </c>
      <c r="BH9" s="195">
        <f t="shared" si="6"/>
        <v>0</v>
      </c>
      <c r="BI9" s="195">
        <f t="shared" si="7"/>
        <v>0</v>
      </c>
      <c r="BJ9" s="195">
        <f t="shared" si="8"/>
        <v>0</v>
      </c>
      <c r="BK9" s="195">
        <f t="shared" si="9"/>
        <v>0</v>
      </c>
      <c r="BL9" s="195">
        <f t="shared" si="10"/>
        <v>1476</v>
      </c>
      <c r="BM9" s="195" t="e">
        <f>#REF!</f>
        <v>#REF!</v>
      </c>
      <c r="BN9" s="195" t="e">
        <f>#REF!</f>
        <v>#REF!</v>
      </c>
      <c r="BO9" s="195" t="e">
        <f>#REF!</f>
        <v>#REF!</v>
      </c>
      <c r="BP9" s="195">
        <f t="shared" si="11"/>
        <v>220</v>
      </c>
      <c r="BQ9" s="195">
        <f t="shared" si="11"/>
        <v>86</v>
      </c>
      <c r="BR9" s="195">
        <f t="shared" si="11"/>
        <v>1488</v>
      </c>
      <c r="BS9" s="195">
        <f t="shared" si="11"/>
        <v>0</v>
      </c>
      <c r="BT9" s="195">
        <f t="shared" si="11"/>
        <v>0</v>
      </c>
      <c r="BU9" s="353"/>
      <c r="BV9" s="353"/>
      <c r="BW9" s="27"/>
      <c r="BX9" s="27"/>
      <c r="BY9" s="27"/>
      <c r="BZ9" s="26"/>
      <c r="CA9" s="26"/>
      <c r="CB9" s="26"/>
      <c r="CC9" s="26"/>
      <c r="CD9" s="28"/>
      <c r="CE9" s="26"/>
      <c r="CF9" s="26"/>
      <c r="CG9" s="26"/>
      <c r="CH9" s="26"/>
      <c r="CI9" s="26"/>
      <c r="CJ9" s="26"/>
      <c r="CK9" s="26"/>
    </row>
    <row r="10" spans="1:89" ht="29.25" customHeight="1" x14ac:dyDescent="0.2">
      <c r="A10" s="255" t="s">
        <v>201</v>
      </c>
      <c r="B10" s="255"/>
      <c r="C10" s="255"/>
      <c r="D10" s="255"/>
      <c r="E10" s="255"/>
      <c r="F10" s="255"/>
      <c r="G10" s="261" t="s">
        <v>58</v>
      </c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57"/>
      <c r="AD10" s="257"/>
      <c r="AE10" s="114"/>
      <c r="AF10" s="114">
        <v>2</v>
      </c>
      <c r="AG10" s="114"/>
      <c r="AH10" s="113">
        <f>AI10</f>
        <v>90</v>
      </c>
      <c r="AI10" s="113">
        <f>AK10+AJ10</f>
        <v>90</v>
      </c>
      <c r="AJ10" s="113">
        <v>0</v>
      </c>
      <c r="AK10" s="114">
        <f>AL10+AM10+AP10</f>
        <v>90</v>
      </c>
      <c r="AL10" s="114">
        <v>49</v>
      </c>
      <c r="AM10" s="114">
        <v>35</v>
      </c>
      <c r="AN10" s="11"/>
      <c r="AO10" s="169"/>
      <c r="AP10" s="114">
        <v>6</v>
      </c>
      <c r="AQ10" s="114">
        <v>52</v>
      </c>
      <c r="AR10" s="114">
        <v>38</v>
      </c>
      <c r="AS10" s="114"/>
      <c r="AT10" s="174"/>
      <c r="AU10" s="193">
        <f t="shared" si="13"/>
        <v>90</v>
      </c>
      <c r="AV10" s="356"/>
      <c r="AW10" s="356"/>
      <c r="AX10" s="356"/>
      <c r="AY10" s="356"/>
      <c r="AZ10" s="356"/>
      <c r="BA10" s="356"/>
      <c r="BB10" s="197">
        <f t="shared" si="14"/>
        <v>90</v>
      </c>
      <c r="BC10" s="193">
        <f t="shared" si="1"/>
        <v>0</v>
      </c>
      <c r="BD10" s="193">
        <f t="shared" si="2"/>
        <v>0</v>
      </c>
      <c r="BE10" s="193">
        <f t="shared" si="3"/>
        <v>90</v>
      </c>
      <c r="BF10" s="193">
        <f t="shared" si="4"/>
        <v>0</v>
      </c>
      <c r="BG10" s="193">
        <f t="shared" si="5"/>
        <v>0</v>
      </c>
      <c r="BH10" s="193">
        <f t="shared" si="6"/>
        <v>0</v>
      </c>
      <c r="BI10" s="193">
        <f t="shared" si="7"/>
        <v>0</v>
      </c>
      <c r="BJ10" s="193">
        <f t="shared" si="8"/>
        <v>0</v>
      </c>
      <c r="BK10" s="193">
        <f t="shared" si="9"/>
        <v>0</v>
      </c>
      <c r="BL10" s="193">
        <f t="shared" si="10"/>
        <v>90</v>
      </c>
      <c r="BM10" s="193" t="e">
        <f>#REF!</f>
        <v>#REF!</v>
      </c>
      <c r="BN10" s="193" t="e">
        <f>#REF!</f>
        <v>#REF!</v>
      </c>
      <c r="BO10" s="193" t="e">
        <f>#REF!</f>
        <v>#REF!</v>
      </c>
      <c r="BP10" s="193">
        <f t="shared" si="11"/>
        <v>0</v>
      </c>
      <c r="BQ10" s="193">
        <f t="shared" si="11"/>
        <v>0</v>
      </c>
      <c r="BR10" s="193">
        <f t="shared" si="11"/>
        <v>90</v>
      </c>
      <c r="BS10" s="193">
        <f t="shared" si="11"/>
        <v>0</v>
      </c>
      <c r="BT10" s="193">
        <f t="shared" si="11"/>
        <v>0</v>
      </c>
      <c r="BU10" s="353"/>
      <c r="BV10" s="353"/>
      <c r="BW10" s="27"/>
      <c r="BX10" s="27"/>
      <c r="BY10" s="27"/>
      <c r="BZ10" s="26"/>
      <c r="CA10" s="26"/>
      <c r="CB10" s="26"/>
      <c r="CC10" s="26"/>
      <c r="CD10" s="28"/>
      <c r="CE10" s="26"/>
      <c r="CF10" s="26"/>
      <c r="CG10" s="26"/>
      <c r="CH10" s="26"/>
      <c r="CI10" s="26"/>
      <c r="CJ10" s="26"/>
      <c r="CK10" s="26"/>
    </row>
    <row r="11" spans="1:89" ht="29.25" customHeight="1" x14ac:dyDescent="0.2">
      <c r="A11" s="255" t="s">
        <v>202</v>
      </c>
      <c r="B11" s="255"/>
      <c r="C11" s="255"/>
      <c r="D11" s="255"/>
      <c r="E11" s="255"/>
      <c r="F11" s="255"/>
      <c r="G11" s="261" t="s">
        <v>72</v>
      </c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57"/>
      <c r="AD11" s="257"/>
      <c r="AE11" s="114">
        <v>2</v>
      </c>
      <c r="AF11" s="114"/>
      <c r="AG11" s="114"/>
      <c r="AH11" s="127">
        <f t="shared" ref="AH11:AH23" si="15">AI11</f>
        <v>108</v>
      </c>
      <c r="AI11" s="127">
        <f t="shared" ref="AI11:AI23" si="16">AK11+AJ11</f>
        <v>108</v>
      </c>
      <c r="AJ11" s="113">
        <v>0</v>
      </c>
      <c r="AK11" s="177">
        <f t="shared" ref="AK11:AK23" si="17">AL11+AM11+AP11</f>
        <v>108</v>
      </c>
      <c r="AL11" s="114">
        <v>52</v>
      </c>
      <c r="AM11" s="114">
        <v>54</v>
      </c>
      <c r="AN11" s="11"/>
      <c r="AO11" s="169"/>
      <c r="AP11" s="114">
        <v>2</v>
      </c>
      <c r="AQ11" s="114">
        <v>52</v>
      </c>
      <c r="AR11" s="114">
        <v>56</v>
      </c>
      <c r="AS11" s="114"/>
      <c r="AT11" s="174"/>
      <c r="AU11" s="193">
        <f t="shared" si="13"/>
        <v>108</v>
      </c>
      <c r="AV11" s="356"/>
      <c r="AW11" s="356"/>
      <c r="AX11" s="356"/>
      <c r="AY11" s="356"/>
      <c r="AZ11" s="356"/>
      <c r="BA11" s="356"/>
      <c r="BB11" s="197">
        <f t="shared" si="14"/>
        <v>108</v>
      </c>
      <c r="BC11" s="193">
        <f t="shared" si="1"/>
        <v>0</v>
      </c>
      <c r="BD11" s="193">
        <f t="shared" si="2"/>
        <v>0</v>
      </c>
      <c r="BE11" s="193">
        <f t="shared" si="3"/>
        <v>108</v>
      </c>
      <c r="BF11" s="193">
        <f t="shared" si="4"/>
        <v>0</v>
      </c>
      <c r="BG11" s="193">
        <f t="shared" si="5"/>
        <v>0</v>
      </c>
      <c r="BH11" s="193">
        <f t="shared" si="6"/>
        <v>0</v>
      </c>
      <c r="BI11" s="193">
        <f t="shared" si="7"/>
        <v>0</v>
      </c>
      <c r="BJ11" s="193">
        <f t="shared" si="8"/>
        <v>0</v>
      </c>
      <c r="BK11" s="193">
        <f t="shared" si="9"/>
        <v>0</v>
      </c>
      <c r="BL11" s="193">
        <f t="shared" si="10"/>
        <v>108</v>
      </c>
      <c r="BM11" s="193" t="e">
        <f>#REF!</f>
        <v>#REF!</v>
      </c>
      <c r="BN11" s="193" t="e">
        <f>#REF!</f>
        <v>#REF!</v>
      </c>
      <c r="BO11" s="193" t="e">
        <f>#REF!</f>
        <v>#REF!</v>
      </c>
      <c r="BP11" s="193">
        <f t="shared" si="11"/>
        <v>0</v>
      </c>
      <c r="BQ11" s="193">
        <f t="shared" si="11"/>
        <v>0</v>
      </c>
      <c r="BR11" s="193">
        <f t="shared" si="11"/>
        <v>108</v>
      </c>
      <c r="BS11" s="193">
        <f t="shared" si="11"/>
        <v>0</v>
      </c>
      <c r="BT11" s="193">
        <f t="shared" si="11"/>
        <v>0</v>
      </c>
      <c r="BU11" s="353"/>
      <c r="BV11" s="353"/>
      <c r="BW11" s="27"/>
      <c r="BX11" s="27"/>
      <c r="BY11" s="27"/>
      <c r="BZ11" s="26"/>
      <c r="CA11" s="26"/>
      <c r="CB11" s="26"/>
      <c r="CC11" s="26"/>
      <c r="CD11" s="28"/>
      <c r="CE11" s="26"/>
      <c r="CF11" s="26"/>
      <c r="CG11" s="26"/>
      <c r="CH11" s="26"/>
      <c r="CI11" s="26"/>
      <c r="CJ11" s="26"/>
      <c r="CK11" s="26"/>
    </row>
    <row r="12" spans="1:89" ht="27" customHeight="1" x14ac:dyDescent="0.2">
      <c r="A12" s="255" t="s">
        <v>203</v>
      </c>
      <c r="B12" s="255"/>
      <c r="C12" s="255"/>
      <c r="D12" s="255"/>
      <c r="E12" s="255"/>
      <c r="F12" s="255"/>
      <c r="G12" s="261" t="s">
        <v>70</v>
      </c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57"/>
      <c r="AD12" s="257"/>
      <c r="AE12" s="114"/>
      <c r="AF12" s="114">
        <v>4</v>
      </c>
      <c r="AG12" s="114">
        <v>2</v>
      </c>
      <c r="AH12" s="127">
        <f t="shared" si="15"/>
        <v>340</v>
      </c>
      <c r="AI12" s="127">
        <f t="shared" si="16"/>
        <v>340</v>
      </c>
      <c r="AJ12" s="113">
        <v>0</v>
      </c>
      <c r="AK12" s="177">
        <f t="shared" si="17"/>
        <v>340</v>
      </c>
      <c r="AL12" s="114">
        <v>220</v>
      </c>
      <c r="AM12" s="114">
        <v>114</v>
      </c>
      <c r="AN12" s="11"/>
      <c r="AO12" s="169"/>
      <c r="AP12" s="114">
        <v>6</v>
      </c>
      <c r="AQ12" s="215">
        <v>86</v>
      </c>
      <c r="AR12" s="215">
        <v>79</v>
      </c>
      <c r="AS12" s="114">
        <v>89</v>
      </c>
      <c r="AT12" s="174">
        <v>86</v>
      </c>
      <c r="AU12" s="193">
        <f t="shared" si="13"/>
        <v>340</v>
      </c>
      <c r="AV12" s="356"/>
      <c r="AW12" s="356"/>
      <c r="AX12" s="356"/>
      <c r="AY12" s="356"/>
      <c r="AZ12" s="356"/>
      <c r="BA12" s="356"/>
      <c r="BB12" s="197">
        <f t="shared" si="14"/>
        <v>340</v>
      </c>
      <c r="BC12" s="193">
        <f t="shared" si="1"/>
        <v>89</v>
      </c>
      <c r="BD12" s="193">
        <f t="shared" si="2"/>
        <v>86</v>
      </c>
      <c r="BE12" s="193">
        <f t="shared" si="3"/>
        <v>340</v>
      </c>
      <c r="BF12" s="193">
        <f t="shared" si="4"/>
        <v>0</v>
      </c>
      <c r="BG12" s="193">
        <f t="shared" si="5"/>
        <v>0</v>
      </c>
      <c r="BH12" s="193">
        <f t="shared" si="6"/>
        <v>0</v>
      </c>
      <c r="BI12" s="193">
        <f t="shared" si="7"/>
        <v>0</v>
      </c>
      <c r="BJ12" s="193">
        <f t="shared" si="8"/>
        <v>0</v>
      </c>
      <c r="BK12" s="193">
        <f t="shared" si="9"/>
        <v>0</v>
      </c>
      <c r="BL12" s="193">
        <f t="shared" si="10"/>
        <v>340</v>
      </c>
      <c r="BM12" s="193" t="e">
        <f>#REF!</f>
        <v>#REF!</v>
      </c>
      <c r="BN12" s="193" t="e">
        <f>#REF!</f>
        <v>#REF!</v>
      </c>
      <c r="BO12" s="193" t="e">
        <f>#REF!</f>
        <v>#REF!</v>
      </c>
      <c r="BP12" s="193">
        <f t="shared" si="11"/>
        <v>89</v>
      </c>
      <c r="BQ12" s="193">
        <f t="shared" si="11"/>
        <v>86</v>
      </c>
      <c r="BR12" s="193">
        <f t="shared" si="11"/>
        <v>340</v>
      </c>
      <c r="BS12" s="193">
        <f t="shared" si="11"/>
        <v>0</v>
      </c>
      <c r="BT12" s="193">
        <f t="shared" si="11"/>
        <v>0</v>
      </c>
      <c r="BU12" s="353"/>
      <c r="BV12" s="353"/>
      <c r="BW12" s="27"/>
      <c r="BX12" s="27"/>
      <c r="BY12" s="27"/>
      <c r="BZ12" s="26"/>
      <c r="CA12" s="26"/>
      <c r="CB12" s="26"/>
      <c r="CC12" s="26"/>
      <c r="CD12" s="28"/>
      <c r="CE12" s="26"/>
      <c r="CF12" s="26"/>
      <c r="CG12" s="26"/>
      <c r="CH12" s="26"/>
      <c r="CI12" s="26"/>
      <c r="CJ12" s="26"/>
      <c r="CK12" s="26"/>
    </row>
    <row r="13" spans="1:89" ht="24" customHeight="1" x14ac:dyDescent="0.2">
      <c r="A13" s="255" t="s">
        <v>204</v>
      </c>
      <c r="B13" s="255"/>
      <c r="C13" s="255"/>
      <c r="D13" s="255"/>
      <c r="E13" s="255"/>
      <c r="F13" s="255"/>
      <c r="G13" s="261" t="s">
        <v>196</v>
      </c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57"/>
      <c r="AD13" s="257"/>
      <c r="AE13" s="114">
        <v>2</v>
      </c>
      <c r="AF13" s="114"/>
      <c r="AG13" s="114"/>
      <c r="AH13" s="127">
        <f t="shared" si="15"/>
        <v>72</v>
      </c>
      <c r="AI13" s="127">
        <f t="shared" si="16"/>
        <v>72</v>
      </c>
      <c r="AJ13" s="113">
        <v>0</v>
      </c>
      <c r="AK13" s="177">
        <f t="shared" si="17"/>
        <v>72</v>
      </c>
      <c r="AL13" s="114"/>
      <c r="AM13" s="114">
        <v>70</v>
      </c>
      <c r="AN13" s="114"/>
      <c r="AO13" s="170"/>
      <c r="AP13" s="114">
        <v>2</v>
      </c>
      <c r="AQ13" s="114">
        <v>34</v>
      </c>
      <c r="AR13" s="114">
        <v>38</v>
      </c>
      <c r="AS13" s="114"/>
      <c r="AT13" s="174"/>
      <c r="AU13" s="193">
        <f t="shared" si="13"/>
        <v>72</v>
      </c>
      <c r="AV13" s="357"/>
      <c r="AW13" s="357"/>
      <c r="AX13" s="357"/>
      <c r="AY13" s="357"/>
      <c r="AZ13" s="357"/>
      <c r="BA13" s="357"/>
      <c r="BB13" s="197">
        <f t="shared" si="14"/>
        <v>72</v>
      </c>
      <c r="BC13" s="193">
        <f t="shared" si="1"/>
        <v>0</v>
      </c>
      <c r="BD13" s="193">
        <f t="shared" si="2"/>
        <v>0</v>
      </c>
      <c r="BE13" s="193">
        <f t="shared" si="3"/>
        <v>72</v>
      </c>
      <c r="BF13" s="193">
        <f t="shared" si="4"/>
        <v>0</v>
      </c>
      <c r="BG13" s="193">
        <f t="shared" si="5"/>
        <v>0</v>
      </c>
      <c r="BH13" s="193">
        <f t="shared" si="6"/>
        <v>0</v>
      </c>
      <c r="BI13" s="193">
        <f t="shared" si="7"/>
        <v>0</v>
      </c>
      <c r="BJ13" s="193">
        <f t="shared" si="8"/>
        <v>0</v>
      </c>
      <c r="BK13" s="193">
        <f t="shared" si="9"/>
        <v>0</v>
      </c>
      <c r="BL13" s="193">
        <f t="shared" si="10"/>
        <v>72</v>
      </c>
      <c r="BM13" s="193" t="e">
        <f>#REF!</f>
        <v>#REF!</v>
      </c>
      <c r="BN13" s="193" t="e">
        <f>#REF!</f>
        <v>#REF!</v>
      </c>
      <c r="BO13" s="193" t="e">
        <f>#REF!</f>
        <v>#REF!</v>
      </c>
      <c r="BP13" s="193">
        <f t="shared" si="11"/>
        <v>0</v>
      </c>
      <c r="BQ13" s="193">
        <f t="shared" si="11"/>
        <v>0</v>
      </c>
      <c r="BR13" s="193">
        <f t="shared" si="11"/>
        <v>72</v>
      </c>
      <c r="BS13" s="193">
        <f t="shared" si="11"/>
        <v>0</v>
      </c>
      <c r="BT13" s="193">
        <f t="shared" si="11"/>
        <v>0</v>
      </c>
      <c r="BU13" s="358"/>
      <c r="BV13" s="358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</row>
    <row r="14" spans="1:89" ht="25.5" customHeight="1" x14ac:dyDescent="0.2">
      <c r="A14" s="255" t="s">
        <v>205</v>
      </c>
      <c r="B14" s="255"/>
      <c r="C14" s="255"/>
      <c r="D14" s="255"/>
      <c r="E14" s="255"/>
      <c r="F14" s="255"/>
      <c r="G14" s="261" t="s">
        <v>46</v>
      </c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57"/>
      <c r="AD14" s="257"/>
      <c r="AE14" s="114">
        <v>3</v>
      </c>
      <c r="AF14" s="114"/>
      <c r="AG14" s="114"/>
      <c r="AH14" s="127">
        <f t="shared" si="15"/>
        <v>144</v>
      </c>
      <c r="AI14" s="127">
        <f t="shared" si="16"/>
        <v>144</v>
      </c>
      <c r="AJ14" s="113">
        <v>0</v>
      </c>
      <c r="AK14" s="177">
        <f t="shared" si="17"/>
        <v>144</v>
      </c>
      <c r="AL14" s="114">
        <v>30</v>
      </c>
      <c r="AM14" s="114">
        <v>112</v>
      </c>
      <c r="AN14" s="11"/>
      <c r="AO14" s="169"/>
      <c r="AP14" s="114">
        <v>2</v>
      </c>
      <c r="AQ14" s="114">
        <v>34</v>
      </c>
      <c r="AR14" s="114">
        <v>64</v>
      </c>
      <c r="AS14" s="114">
        <v>46</v>
      </c>
      <c r="AT14" s="174"/>
      <c r="AU14" s="193">
        <f t="shared" si="13"/>
        <v>144</v>
      </c>
      <c r="AV14" s="356"/>
      <c r="AW14" s="356"/>
      <c r="AX14" s="356"/>
      <c r="AY14" s="356"/>
      <c r="AZ14" s="356"/>
      <c r="BA14" s="356"/>
      <c r="BB14" s="197">
        <f t="shared" si="14"/>
        <v>144</v>
      </c>
      <c r="BC14" s="193">
        <f t="shared" si="1"/>
        <v>46</v>
      </c>
      <c r="BD14" s="193">
        <f t="shared" si="2"/>
        <v>0</v>
      </c>
      <c r="BE14" s="193">
        <f t="shared" si="3"/>
        <v>144</v>
      </c>
      <c r="BF14" s="193">
        <f t="shared" si="4"/>
        <v>0</v>
      </c>
      <c r="BG14" s="193">
        <f t="shared" si="5"/>
        <v>0</v>
      </c>
      <c r="BH14" s="193">
        <f t="shared" si="6"/>
        <v>0</v>
      </c>
      <c r="BI14" s="193">
        <f t="shared" si="7"/>
        <v>0</v>
      </c>
      <c r="BJ14" s="193">
        <f t="shared" si="8"/>
        <v>0</v>
      </c>
      <c r="BK14" s="193">
        <f t="shared" si="9"/>
        <v>0</v>
      </c>
      <c r="BL14" s="193">
        <f t="shared" si="10"/>
        <v>144</v>
      </c>
      <c r="BM14" s="193" t="e">
        <f>#REF!</f>
        <v>#REF!</v>
      </c>
      <c r="BN14" s="193" t="e">
        <f>#REF!</f>
        <v>#REF!</v>
      </c>
      <c r="BO14" s="193" t="e">
        <f>#REF!</f>
        <v>#REF!</v>
      </c>
      <c r="BP14" s="193">
        <f t="shared" si="11"/>
        <v>46</v>
      </c>
      <c r="BQ14" s="193">
        <f t="shared" si="11"/>
        <v>0</v>
      </c>
      <c r="BR14" s="193">
        <f t="shared" si="11"/>
        <v>144</v>
      </c>
      <c r="BS14" s="193">
        <f t="shared" si="11"/>
        <v>0</v>
      </c>
      <c r="BT14" s="193">
        <f t="shared" si="11"/>
        <v>0</v>
      </c>
      <c r="BU14" s="359"/>
      <c r="BV14" s="359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</row>
    <row r="15" spans="1:89" ht="25.5" customHeight="1" x14ac:dyDescent="0.2">
      <c r="A15" s="255" t="s">
        <v>206</v>
      </c>
      <c r="B15" s="255"/>
      <c r="C15" s="255"/>
      <c r="D15" s="255"/>
      <c r="E15" s="255"/>
      <c r="F15" s="255"/>
      <c r="G15" s="261" t="s">
        <v>16</v>
      </c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57"/>
      <c r="AD15" s="257"/>
      <c r="AE15" s="114"/>
      <c r="AF15" s="30">
        <v>2</v>
      </c>
      <c r="AG15" s="114"/>
      <c r="AH15" s="127">
        <f t="shared" si="15"/>
        <v>144</v>
      </c>
      <c r="AI15" s="127">
        <f t="shared" si="16"/>
        <v>144</v>
      </c>
      <c r="AJ15" s="113">
        <v>0</v>
      </c>
      <c r="AK15" s="177">
        <f t="shared" si="17"/>
        <v>144</v>
      </c>
      <c r="AL15" s="114">
        <v>112</v>
      </c>
      <c r="AM15" s="114">
        <v>26</v>
      </c>
      <c r="AN15" s="11"/>
      <c r="AO15" s="169"/>
      <c r="AP15" s="114">
        <v>6</v>
      </c>
      <c r="AQ15" s="215">
        <v>56</v>
      </c>
      <c r="AR15" s="215">
        <v>88</v>
      </c>
      <c r="AS15" s="114"/>
      <c r="AT15" s="174"/>
      <c r="AU15" s="193">
        <f t="shared" si="13"/>
        <v>144</v>
      </c>
      <c r="AV15" s="356"/>
      <c r="AW15" s="356"/>
      <c r="AX15" s="356"/>
      <c r="AY15" s="356"/>
      <c r="AZ15" s="356"/>
      <c r="BA15" s="356"/>
      <c r="BB15" s="197">
        <f t="shared" si="14"/>
        <v>144</v>
      </c>
      <c r="BC15" s="193">
        <f t="shared" si="1"/>
        <v>0</v>
      </c>
      <c r="BD15" s="193">
        <f t="shared" si="2"/>
        <v>0</v>
      </c>
      <c r="BE15" s="193">
        <f t="shared" si="3"/>
        <v>144</v>
      </c>
      <c r="BF15" s="193">
        <f t="shared" si="4"/>
        <v>0</v>
      </c>
      <c r="BG15" s="193">
        <f t="shared" si="5"/>
        <v>0</v>
      </c>
      <c r="BH15" s="193">
        <f t="shared" si="6"/>
        <v>0</v>
      </c>
      <c r="BI15" s="193">
        <f t="shared" si="7"/>
        <v>0</v>
      </c>
      <c r="BJ15" s="193">
        <f t="shared" si="8"/>
        <v>0</v>
      </c>
      <c r="BK15" s="193">
        <f t="shared" si="9"/>
        <v>0</v>
      </c>
      <c r="BL15" s="193">
        <f t="shared" si="10"/>
        <v>144</v>
      </c>
      <c r="BM15" s="193" t="e">
        <f>#REF!</f>
        <v>#REF!</v>
      </c>
      <c r="BN15" s="193" t="e">
        <f>#REF!</f>
        <v>#REF!</v>
      </c>
      <c r="BO15" s="193" t="e">
        <f>#REF!</f>
        <v>#REF!</v>
      </c>
      <c r="BP15" s="193">
        <f t="shared" si="11"/>
        <v>0</v>
      </c>
      <c r="BQ15" s="193">
        <f t="shared" si="11"/>
        <v>0</v>
      </c>
      <c r="BR15" s="193">
        <f t="shared" si="11"/>
        <v>144</v>
      </c>
      <c r="BS15" s="193">
        <f t="shared" si="11"/>
        <v>0</v>
      </c>
      <c r="BT15" s="193">
        <f t="shared" si="11"/>
        <v>0</v>
      </c>
      <c r="BU15" s="359"/>
      <c r="BV15" s="359"/>
      <c r="BW15" s="26"/>
      <c r="BX15" s="26"/>
      <c r="BY15" s="26"/>
      <c r="BZ15" s="2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7"/>
    </row>
    <row r="16" spans="1:89" ht="29.25" customHeight="1" x14ac:dyDescent="0.3">
      <c r="A16" s="255" t="s">
        <v>207</v>
      </c>
      <c r="B16" s="255"/>
      <c r="C16" s="255"/>
      <c r="D16" s="255"/>
      <c r="E16" s="255"/>
      <c r="F16" s="255"/>
      <c r="G16" s="261" t="s">
        <v>73</v>
      </c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257"/>
      <c r="AD16" s="257"/>
      <c r="AE16" s="125"/>
      <c r="AF16" s="132">
        <v>2</v>
      </c>
      <c r="AG16" s="114"/>
      <c r="AH16" s="127">
        <f t="shared" si="15"/>
        <v>72</v>
      </c>
      <c r="AI16" s="127">
        <f t="shared" si="16"/>
        <v>72</v>
      </c>
      <c r="AJ16" s="113">
        <v>0</v>
      </c>
      <c r="AK16" s="177">
        <f t="shared" si="17"/>
        <v>72</v>
      </c>
      <c r="AL16" s="114">
        <v>33</v>
      </c>
      <c r="AM16" s="114">
        <v>33</v>
      </c>
      <c r="AN16" s="11"/>
      <c r="AO16" s="169"/>
      <c r="AP16" s="134">
        <v>6</v>
      </c>
      <c r="AQ16" s="215">
        <v>18</v>
      </c>
      <c r="AR16" s="215">
        <v>54</v>
      </c>
      <c r="AS16" s="114"/>
      <c r="AT16" s="174"/>
      <c r="AU16" s="193">
        <f t="shared" si="13"/>
        <v>72</v>
      </c>
      <c r="AV16" s="356"/>
      <c r="AW16" s="356"/>
      <c r="AX16" s="356"/>
      <c r="AY16" s="356"/>
      <c r="AZ16" s="356"/>
      <c r="BA16" s="356"/>
      <c r="BB16" s="197">
        <f t="shared" si="14"/>
        <v>72</v>
      </c>
      <c r="BC16" s="193">
        <f t="shared" si="1"/>
        <v>0</v>
      </c>
      <c r="BD16" s="193">
        <f t="shared" si="2"/>
        <v>0</v>
      </c>
      <c r="BE16" s="193">
        <f t="shared" si="3"/>
        <v>72</v>
      </c>
      <c r="BF16" s="193">
        <f t="shared" si="4"/>
        <v>0</v>
      </c>
      <c r="BG16" s="193">
        <f t="shared" si="5"/>
        <v>0</v>
      </c>
      <c r="BH16" s="193">
        <f t="shared" si="6"/>
        <v>0</v>
      </c>
      <c r="BI16" s="193">
        <f t="shared" si="7"/>
        <v>0</v>
      </c>
      <c r="BJ16" s="193">
        <f t="shared" si="8"/>
        <v>0</v>
      </c>
      <c r="BK16" s="193">
        <f t="shared" si="9"/>
        <v>0</v>
      </c>
      <c r="BL16" s="193">
        <f t="shared" si="10"/>
        <v>72</v>
      </c>
      <c r="BM16" s="193" t="e">
        <f>#REF!</f>
        <v>#REF!</v>
      </c>
      <c r="BN16" s="193" t="e">
        <f>#REF!</f>
        <v>#REF!</v>
      </c>
      <c r="BO16" s="193" t="e">
        <f>#REF!</f>
        <v>#REF!</v>
      </c>
      <c r="BP16" s="193">
        <f t="shared" si="11"/>
        <v>0</v>
      </c>
      <c r="BQ16" s="193">
        <f t="shared" si="11"/>
        <v>0</v>
      </c>
      <c r="BR16" s="193">
        <f t="shared" si="11"/>
        <v>72</v>
      </c>
      <c r="BS16" s="193">
        <f t="shared" si="11"/>
        <v>0</v>
      </c>
      <c r="BT16" s="193">
        <f t="shared" si="11"/>
        <v>0</v>
      </c>
      <c r="BU16" s="353"/>
      <c r="BV16" s="353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</row>
    <row r="17" spans="1:89" ht="29.25" customHeight="1" x14ac:dyDescent="0.2">
      <c r="A17" s="255" t="s">
        <v>208</v>
      </c>
      <c r="B17" s="255"/>
      <c r="C17" s="255"/>
      <c r="D17" s="255"/>
      <c r="E17" s="255"/>
      <c r="F17" s="255"/>
      <c r="G17" s="261" t="s">
        <v>193</v>
      </c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57"/>
      <c r="AD17" s="257"/>
      <c r="AE17" s="133">
        <v>1</v>
      </c>
      <c r="AF17" s="30"/>
      <c r="AG17" s="131"/>
      <c r="AH17" s="127">
        <f t="shared" si="15"/>
        <v>36</v>
      </c>
      <c r="AI17" s="127">
        <f t="shared" si="16"/>
        <v>36</v>
      </c>
      <c r="AJ17" s="114">
        <v>0</v>
      </c>
      <c r="AK17" s="177">
        <f t="shared" si="17"/>
        <v>36</v>
      </c>
      <c r="AL17" s="114">
        <v>20</v>
      </c>
      <c r="AM17" s="114">
        <v>14</v>
      </c>
      <c r="AN17" s="114"/>
      <c r="AO17" s="170"/>
      <c r="AP17" s="135">
        <v>2</v>
      </c>
      <c r="AQ17" s="114">
        <v>36</v>
      </c>
      <c r="AR17" s="114"/>
      <c r="AS17" s="114"/>
      <c r="AT17" s="174"/>
      <c r="AU17" s="193">
        <f t="shared" si="13"/>
        <v>36</v>
      </c>
      <c r="AV17" s="356"/>
      <c r="AW17" s="356"/>
      <c r="AX17" s="356"/>
      <c r="AY17" s="356"/>
      <c r="AZ17" s="356"/>
      <c r="BA17" s="356"/>
      <c r="BB17" s="197">
        <f t="shared" si="14"/>
        <v>36</v>
      </c>
      <c r="BC17" s="193">
        <f t="shared" si="1"/>
        <v>0</v>
      </c>
      <c r="BD17" s="193">
        <f t="shared" si="2"/>
        <v>0</v>
      </c>
      <c r="BE17" s="193">
        <f t="shared" si="3"/>
        <v>36</v>
      </c>
      <c r="BF17" s="193">
        <f t="shared" si="4"/>
        <v>0</v>
      </c>
      <c r="BG17" s="193">
        <f t="shared" si="5"/>
        <v>0</v>
      </c>
      <c r="BH17" s="193">
        <f t="shared" si="6"/>
        <v>0</v>
      </c>
      <c r="BI17" s="193">
        <f t="shared" si="7"/>
        <v>0</v>
      </c>
      <c r="BJ17" s="193">
        <f t="shared" si="8"/>
        <v>0</v>
      </c>
      <c r="BK17" s="193">
        <f t="shared" si="9"/>
        <v>0</v>
      </c>
      <c r="BL17" s="193">
        <f t="shared" si="10"/>
        <v>36</v>
      </c>
      <c r="BM17" s="193" t="e">
        <f>#REF!</f>
        <v>#REF!</v>
      </c>
      <c r="BN17" s="193" t="e">
        <f>#REF!</f>
        <v>#REF!</v>
      </c>
      <c r="BO17" s="193" t="e">
        <f>#REF!</f>
        <v>#REF!</v>
      </c>
      <c r="BP17" s="193">
        <f t="shared" si="11"/>
        <v>0</v>
      </c>
      <c r="BQ17" s="193">
        <f t="shared" si="11"/>
        <v>0</v>
      </c>
      <c r="BR17" s="193">
        <f t="shared" si="11"/>
        <v>36</v>
      </c>
      <c r="BS17" s="193">
        <f t="shared" si="11"/>
        <v>0</v>
      </c>
      <c r="BT17" s="193">
        <f t="shared" si="11"/>
        <v>0</v>
      </c>
      <c r="BU17" s="353"/>
      <c r="BV17" s="353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</row>
    <row r="18" spans="1:89" ht="26.25" customHeight="1" x14ac:dyDescent="0.2">
      <c r="A18" s="255" t="s">
        <v>209</v>
      </c>
      <c r="B18" s="256"/>
      <c r="C18" s="111"/>
      <c r="D18" s="111"/>
      <c r="E18" s="111"/>
      <c r="F18" s="111"/>
      <c r="G18" s="333" t="s">
        <v>5</v>
      </c>
      <c r="H18" s="362"/>
      <c r="I18" s="362"/>
      <c r="J18" s="362"/>
      <c r="K18" s="362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257"/>
      <c r="AD18" s="334"/>
      <c r="AE18" s="116"/>
      <c r="AF18" s="361">
        <v>3</v>
      </c>
      <c r="AG18" s="116">
        <v>2</v>
      </c>
      <c r="AH18" s="127">
        <f t="shared" si="15"/>
        <v>136</v>
      </c>
      <c r="AI18" s="127">
        <f t="shared" si="16"/>
        <v>136</v>
      </c>
      <c r="AJ18" s="114">
        <v>0</v>
      </c>
      <c r="AK18" s="177">
        <f t="shared" si="17"/>
        <v>136</v>
      </c>
      <c r="AL18" s="114">
        <v>84</v>
      </c>
      <c r="AM18" s="114">
        <v>46</v>
      </c>
      <c r="AN18" s="114"/>
      <c r="AO18" s="170"/>
      <c r="AP18" s="360">
        <v>6</v>
      </c>
      <c r="AQ18" s="215">
        <v>18</v>
      </c>
      <c r="AR18" s="215">
        <v>67</v>
      </c>
      <c r="AS18" s="114">
        <v>51</v>
      </c>
      <c r="AT18" s="174"/>
      <c r="AU18" s="193">
        <f t="shared" si="13"/>
        <v>136</v>
      </c>
      <c r="AV18" s="11"/>
      <c r="AW18" s="11"/>
      <c r="AX18" s="11"/>
      <c r="AY18" s="11"/>
      <c r="AZ18" s="11"/>
      <c r="BA18" s="11"/>
      <c r="BB18" s="197">
        <f t="shared" si="14"/>
        <v>136</v>
      </c>
      <c r="BC18" s="193">
        <f t="shared" si="1"/>
        <v>51</v>
      </c>
      <c r="BD18" s="193">
        <f t="shared" si="2"/>
        <v>0</v>
      </c>
      <c r="BE18" s="193">
        <f t="shared" si="3"/>
        <v>136</v>
      </c>
      <c r="BF18" s="193">
        <f t="shared" si="4"/>
        <v>0</v>
      </c>
      <c r="BG18" s="193">
        <f t="shared" si="5"/>
        <v>0</v>
      </c>
      <c r="BH18" s="193">
        <f t="shared" si="6"/>
        <v>0</v>
      </c>
      <c r="BI18" s="193">
        <f t="shared" si="7"/>
        <v>0</v>
      </c>
      <c r="BJ18" s="193">
        <f t="shared" si="8"/>
        <v>0</v>
      </c>
      <c r="BK18" s="193">
        <f t="shared" si="9"/>
        <v>0</v>
      </c>
      <c r="BL18" s="193">
        <f t="shared" si="10"/>
        <v>136</v>
      </c>
      <c r="BM18" s="193" t="e">
        <f>#REF!</f>
        <v>#REF!</v>
      </c>
      <c r="BN18" s="193" t="e">
        <f>#REF!</f>
        <v>#REF!</v>
      </c>
      <c r="BO18" s="193" t="e">
        <f>#REF!</f>
        <v>#REF!</v>
      </c>
      <c r="BP18" s="193">
        <f t="shared" si="11"/>
        <v>51</v>
      </c>
      <c r="BQ18" s="193">
        <f t="shared" si="11"/>
        <v>0</v>
      </c>
      <c r="BR18" s="193">
        <f t="shared" si="11"/>
        <v>136</v>
      </c>
      <c r="BS18" s="193">
        <f t="shared" si="11"/>
        <v>0</v>
      </c>
      <c r="BT18" s="193">
        <f t="shared" si="11"/>
        <v>0</v>
      </c>
      <c r="BU18" s="101"/>
      <c r="BV18" s="101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</row>
    <row r="19" spans="1:89" ht="26.25" customHeight="1" x14ac:dyDescent="0.2">
      <c r="A19" s="255" t="s">
        <v>210</v>
      </c>
      <c r="B19" s="256"/>
      <c r="C19" s="111"/>
      <c r="D19" s="111"/>
      <c r="E19" s="111"/>
      <c r="F19" s="111"/>
      <c r="G19" s="333" t="s">
        <v>194</v>
      </c>
      <c r="H19" s="262"/>
      <c r="I19" s="262"/>
      <c r="J19" s="262"/>
      <c r="K19" s="262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257"/>
      <c r="AD19" s="334"/>
      <c r="AE19" s="116"/>
      <c r="AF19" s="264"/>
      <c r="AG19" s="124"/>
      <c r="AH19" s="127">
        <f t="shared" si="15"/>
        <v>90</v>
      </c>
      <c r="AI19" s="127">
        <f t="shared" si="16"/>
        <v>90</v>
      </c>
      <c r="AJ19" s="114">
        <v>0</v>
      </c>
      <c r="AK19" s="177">
        <f t="shared" si="17"/>
        <v>90</v>
      </c>
      <c r="AL19" s="114">
        <v>45</v>
      </c>
      <c r="AM19" s="114">
        <v>45</v>
      </c>
      <c r="AN19" s="114"/>
      <c r="AO19" s="170"/>
      <c r="AP19" s="264"/>
      <c r="AQ19" s="114"/>
      <c r="AR19" s="114">
        <v>56</v>
      </c>
      <c r="AS19" s="114">
        <v>34</v>
      </c>
      <c r="AT19" s="174"/>
      <c r="AU19" s="193">
        <f t="shared" si="13"/>
        <v>90</v>
      </c>
      <c r="AV19" s="11"/>
      <c r="AW19" s="11"/>
      <c r="AX19" s="11"/>
      <c r="AY19" s="11"/>
      <c r="AZ19" s="11"/>
      <c r="BA19" s="11"/>
      <c r="BB19" s="197">
        <f t="shared" si="14"/>
        <v>90</v>
      </c>
      <c r="BC19" s="193">
        <f t="shared" si="1"/>
        <v>34</v>
      </c>
      <c r="BD19" s="193">
        <f t="shared" si="2"/>
        <v>0</v>
      </c>
      <c r="BE19" s="193">
        <f t="shared" si="3"/>
        <v>90</v>
      </c>
      <c r="BF19" s="193">
        <f t="shared" si="4"/>
        <v>0</v>
      </c>
      <c r="BG19" s="193">
        <f t="shared" si="5"/>
        <v>0</v>
      </c>
      <c r="BH19" s="193">
        <f t="shared" si="6"/>
        <v>0</v>
      </c>
      <c r="BI19" s="193">
        <f t="shared" si="7"/>
        <v>0</v>
      </c>
      <c r="BJ19" s="193">
        <f t="shared" si="8"/>
        <v>0</v>
      </c>
      <c r="BK19" s="193">
        <f t="shared" si="9"/>
        <v>0</v>
      </c>
      <c r="BL19" s="193">
        <f t="shared" si="10"/>
        <v>90</v>
      </c>
      <c r="BM19" s="193" t="e">
        <f>#REF!</f>
        <v>#REF!</v>
      </c>
      <c r="BN19" s="193" t="e">
        <f>#REF!</f>
        <v>#REF!</v>
      </c>
      <c r="BO19" s="193" t="e">
        <f>#REF!</f>
        <v>#REF!</v>
      </c>
      <c r="BP19" s="193">
        <f t="shared" ref="BP19:BP23" si="18">BC19</f>
        <v>34</v>
      </c>
      <c r="BQ19" s="193">
        <f t="shared" ref="BQ19:BQ23" si="19">BD19</f>
        <v>0</v>
      </c>
      <c r="BR19" s="193">
        <f t="shared" ref="BR19:BR23" si="20">BE19</f>
        <v>90</v>
      </c>
      <c r="BS19" s="193">
        <f t="shared" ref="BS19:BS23" si="21">BF19</f>
        <v>0</v>
      </c>
      <c r="BT19" s="193">
        <f t="shared" ref="BT19:BT23" si="22">BG19</f>
        <v>0</v>
      </c>
      <c r="BU19" s="103"/>
      <c r="BV19" s="103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</row>
    <row r="20" spans="1:89" ht="25.5" customHeight="1" x14ac:dyDescent="0.2">
      <c r="A20" s="255" t="s">
        <v>211</v>
      </c>
      <c r="B20" s="256"/>
      <c r="C20" s="111"/>
      <c r="D20" s="111"/>
      <c r="E20" s="111"/>
      <c r="F20" s="111"/>
      <c r="G20" s="333" t="s">
        <v>68</v>
      </c>
      <c r="H20" s="262"/>
      <c r="I20" s="262"/>
      <c r="J20" s="262"/>
      <c r="K20" s="262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257"/>
      <c r="AD20" s="334"/>
      <c r="AE20" s="116">
        <v>2</v>
      </c>
      <c r="AF20" s="124"/>
      <c r="AG20" s="124"/>
      <c r="AH20" s="127">
        <f t="shared" si="15"/>
        <v>72</v>
      </c>
      <c r="AI20" s="127">
        <f t="shared" si="16"/>
        <v>72</v>
      </c>
      <c r="AJ20" s="114">
        <v>0</v>
      </c>
      <c r="AK20" s="177">
        <f t="shared" si="17"/>
        <v>72</v>
      </c>
      <c r="AL20" s="114">
        <v>56</v>
      </c>
      <c r="AM20" s="114">
        <v>14</v>
      </c>
      <c r="AN20" s="114"/>
      <c r="AO20" s="170"/>
      <c r="AP20" s="114">
        <v>2</v>
      </c>
      <c r="AQ20" s="114">
        <v>34</v>
      </c>
      <c r="AR20" s="114">
        <v>38</v>
      </c>
      <c r="AS20" s="114"/>
      <c r="AT20" s="174"/>
      <c r="AU20" s="193">
        <f t="shared" si="13"/>
        <v>72</v>
      </c>
      <c r="AV20" s="11"/>
      <c r="AW20" s="11"/>
      <c r="AX20" s="11"/>
      <c r="AY20" s="11"/>
      <c r="AZ20" s="11"/>
      <c r="BA20" s="11"/>
      <c r="BB20" s="197">
        <f t="shared" si="14"/>
        <v>72</v>
      </c>
      <c r="BC20" s="193">
        <f t="shared" si="1"/>
        <v>0</v>
      </c>
      <c r="BD20" s="193">
        <f t="shared" si="2"/>
        <v>0</v>
      </c>
      <c r="BE20" s="193">
        <f t="shared" si="3"/>
        <v>72</v>
      </c>
      <c r="BF20" s="193">
        <f t="shared" si="4"/>
        <v>0</v>
      </c>
      <c r="BG20" s="193">
        <f t="shared" si="5"/>
        <v>0</v>
      </c>
      <c r="BH20" s="193">
        <f t="shared" si="6"/>
        <v>0</v>
      </c>
      <c r="BI20" s="193">
        <f t="shared" si="7"/>
        <v>0</v>
      </c>
      <c r="BJ20" s="193">
        <f t="shared" si="8"/>
        <v>0</v>
      </c>
      <c r="BK20" s="193">
        <f t="shared" si="9"/>
        <v>0</v>
      </c>
      <c r="BL20" s="193">
        <f t="shared" si="10"/>
        <v>72</v>
      </c>
      <c r="BM20" s="193" t="e">
        <f>#REF!</f>
        <v>#REF!</v>
      </c>
      <c r="BN20" s="193" t="e">
        <f>#REF!</f>
        <v>#REF!</v>
      </c>
      <c r="BO20" s="193" t="e">
        <f>#REF!</f>
        <v>#REF!</v>
      </c>
      <c r="BP20" s="193">
        <f t="shared" si="18"/>
        <v>0</v>
      </c>
      <c r="BQ20" s="193">
        <f t="shared" si="19"/>
        <v>0</v>
      </c>
      <c r="BR20" s="193">
        <f t="shared" si="20"/>
        <v>72</v>
      </c>
      <c r="BS20" s="193">
        <f t="shared" si="21"/>
        <v>0</v>
      </c>
      <c r="BT20" s="193">
        <f t="shared" si="22"/>
        <v>0</v>
      </c>
      <c r="BU20" s="103"/>
      <c r="BV20" s="103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</row>
    <row r="21" spans="1:89" ht="29.25" customHeight="1" x14ac:dyDescent="0.2">
      <c r="A21" s="255" t="s">
        <v>212</v>
      </c>
      <c r="B21" s="256"/>
      <c r="C21" s="111"/>
      <c r="D21" s="111"/>
      <c r="E21" s="111"/>
      <c r="F21" s="111"/>
      <c r="G21" s="333" t="s">
        <v>2</v>
      </c>
      <c r="H21" s="262"/>
      <c r="I21" s="262"/>
      <c r="J21" s="262"/>
      <c r="K21" s="262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257">
        <v>1</v>
      </c>
      <c r="AD21" s="334"/>
      <c r="AE21" s="116">
        <v>2</v>
      </c>
      <c r="AF21" s="124"/>
      <c r="AG21" s="124"/>
      <c r="AH21" s="127">
        <f t="shared" si="15"/>
        <v>72</v>
      </c>
      <c r="AI21" s="127">
        <f t="shared" si="16"/>
        <v>72</v>
      </c>
      <c r="AJ21" s="114">
        <v>0</v>
      </c>
      <c r="AK21" s="177">
        <f t="shared" si="17"/>
        <v>72</v>
      </c>
      <c r="AL21" s="114">
        <v>12</v>
      </c>
      <c r="AM21" s="114">
        <v>58</v>
      </c>
      <c r="AN21" s="114"/>
      <c r="AO21" s="170"/>
      <c r="AP21" s="114">
        <v>2</v>
      </c>
      <c r="AQ21" s="114">
        <v>34</v>
      </c>
      <c r="AR21" s="114">
        <v>38</v>
      </c>
      <c r="AS21" s="114"/>
      <c r="AT21" s="174"/>
      <c r="AU21" s="193">
        <f t="shared" si="13"/>
        <v>72</v>
      </c>
      <c r="AV21" s="11"/>
      <c r="AW21" s="11"/>
      <c r="AX21" s="11"/>
      <c r="AY21" s="11"/>
      <c r="AZ21" s="11"/>
      <c r="BA21" s="11"/>
      <c r="BB21" s="197">
        <f t="shared" si="14"/>
        <v>72</v>
      </c>
      <c r="BC21" s="193">
        <f t="shared" si="1"/>
        <v>0</v>
      </c>
      <c r="BD21" s="193">
        <f t="shared" si="2"/>
        <v>0</v>
      </c>
      <c r="BE21" s="193">
        <f t="shared" si="3"/>
        <v>72</v>
      </c>
      <c r="BF21" s="193">
        <f t="shared" si="4"/>
        <v>0</v>
      </c>
      <c r="BG21" s="193">
        <f t="shared" si="5"/>
        <v>0</v>
      </c>
      <c r="BH21" s="193">
        <f t="shared" si="6"/>
        <v>0</v>
      </c>
      <c r="BI21" s="193">
        <f t="shared" si="7"/>
        <v>0</v>
      </c>
      <c r="BJ21" s="193">
        <f t="shared" si="8"/>
        <v>0</v>
      </c>
      <c r="BK21" s="193">
        <f t="shared" si="9"/>
        <v>0</v>
      </c>
      <c r="BL21" s="193">
        <f t="shared" si="10"/>
        <v>72</v>
      </c>
      <c r="BM21" s="193" t="e">
        <f>#REF!</f>
        <v>#REF!</v>
      </c>
      <c r="BN21" s="193" t="e">
        <f>#REF!</f>
        <v>#REF!</v>
      </c>
      <c r="BO21" s="193" t="e">
        <f>#REF!</f>
        <v>#REF!</v>
      </c>
      <c r="BP21" s="193">
        <f t="shared" si="18"/>
        <v>0</v>
      </c>
      <c r="BQ21" s="193">
        <f t="shared" si="19"/>
        <v>0</v>
      </c>
      <c r="BR21" s="193">
        <f t="shared" si="20"/>
        <v>72</v>
      </c>
      <c r="BS21" s="193">
        <f t="shared" si="21"/>
        <v>0</v>
      </c>
      <c r="BT21" s="193">
        <f t="shared" si="22"/>
        <v>0</v>
      </c>
      <c r="BU21" s="103"/>
      <c r="BV21" s="103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</row>
    <row r="22" spans="1:89" ht="37.5" customHeight="1" x14ac:dyDescent="0.2">
      <c r="A22" s="255" t="s">
        <v>213</v>
      </c>
      <c r="B22" s="256"/>
      <c r="C22" s="111"/>
      <c r="D22" s="111"/>
      <c r="E22" s="111"/>
      <c r="F22" s="111"/>
      <c r="G22" s="333" t="s">
        <v>214</v>
      </c>
      <c r="H22" s="262"/>
      <c r="I22" s="262"/>
      <c r="J22" s="262"/>
      <c r="K22" s="262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257"/>
      <c r="AD22" s="334"/>
      <c r="AE22" s="116">
        <v>2</v>
      </c>
      <c r="AF22" s="124"/>
      <c r="AG22" s="124"/>
      <c r="AH22" s="127">
        <f t="shared" si="15"/>
        <v>68</v>
      </c>
      <c r="AI22" s="127">
        <f t="shared" si="16"/>
        <v>68</v>
      </c>
      <c r="AJ22" s="114">
        <v>0</v>
      </c>
      <c r="AK22" s="177">
        <f t="shared" si="17"/>
        <v>68</v>
      </c>
      <c r="AL22" s="114">
        <v>20</v>
      </c>
      <c r="AM22" s="114">
        <v>46</v>
      </c>
      <c r="AN22" s="114"/>
      <c r="AO22" s="170"/>
      <c r="AP22" s="114">
        <v>2</v>
      </c>
      <c r="AQ22" s="114">
        <v>34</v>
      </c>
      <c r="AR22" s="114">
        <v>34</v>
      </c>
      <c r="AS22" s="114"/>
      <c r="AT22" s="174"/>
      <c r="AU22" s="193">
        <f t="shared" si="13"/>
        <v>68</v>
      </c>
      <c r="AV22" s="11"/>
      <c r="AW22" s="11"/>
      <c r="AX22" s="11"/>
      <c r="AY22" s="11"/>
      <c r="AZ22" s="11"/>
      <c r="BA22" s="11"/>
      <c r="BB22" s="197">
        <f t="shared" si="14"/>
        <v>68</v>
      </c>
      <c r="BC22" s="193">
        <f t="shared" si="1"/>
        <v>0</v>
      </c>
      <c r="BD22" s="193">
        <f t="shared" si="2"/>
        <v>0</v>
      </c>
      <c r="BE22" s="193">
        <f t="shared" si="3"/>
        <v>68</v>
      </c>
      <c r="BF22" s="193">
        <f t="shared" si="4"/>
        <v>0</v>
      </c>
      <c r="BG22" s="193">
        <f t="shared" si="5"/>
        <v>0</v>
      </c>
      <c r="BH22" s="193">
        <f t="shared" si="6"/>
        <v>0</v>
      </c>
      <c r="BI22" s="193">
        <f t="shared" si="7"/>
        <v>0</v>
      </c>
      <c r="BJ22" s="193">
        <f t="shared" si="8"/>
        <v>0</v>
      </c>
      <c r="BK22" s="193">
        <f t="shared" si="9"/>
        <v>0</v>
      </c>
      <c r="BL22" s="193">
        <f t="shared" si="10"/>
        <v>68</v>
      </c>
      <c r="BM22" s="193" t="e">
        <f>#REF!</f>
        <v>#REF!</v>
      </c>
      <c r="BN22" s="193" t="e">
        <f>#REF!</f>
        <v>#REF!</v>
      </c>
      <c r="BO22" s="193" t="e">
        <f>#REF!</f>
        <v>#REF!</v>
      </c>
      <c r="BP22" s="193">
        <f t="shared" si="18"/>
        <v>0</v>
      </c>
      <c r="BQ22" s="193">
        <f t="shared" si="19"/>
        <v>0</v>
      </c>
      <c r="BR22" s="193">
        <f t="shared" si="20"/>
        <v>68</v>
      </c>
      <c r="BS22" s="193">
        <f t="shared" si="21"/>
        <v>0</v>
      </c>
      <c r="BT22" s="193">
        <f t="shared" si="22"/>
        <v>0</v>
      </c>
      <c r="BU22" s="103"/>
      <c r="BV22" s="103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</row>
    <row r="23" spans="1:89" ht="30.75" customHeight="1" x14ac:dyDescent="0.2">
      <c r="A23" s="255"/>
      <c r="B23" s="256"/>
      <c r="C23" s="111"/>
      <c r="D23" s="111"/>
      <c r="E23" s="111"/>
      <c r="F23" s="111"/>
      <c r="G23" s="333" t="s">
        <v>195</v>
      </c>
      <c r="H23" s="262"/>
      <c r="I23" s="262"/>
      <c r="J23" s="262"/>
      <c r="K23" s="262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257"/>
      <c r="AD23" s="334"/>
      <c r="AE23" s="116"/>
      <c r="AF23" s="116"/>
      <c r="AG23" s="126">
        <v>2</v>
      </c>
      <c r="AH23" s="127">
        <f t="shared" si="15"/>
        <v>44</v>
      </c>
      <c r="AI23" s="127">
        <f t="shared" si="16"/>
        <v>44</v>
      </c>
      <c r="AJ23" s="114">
        <v>12</v>
      </c>
      <c r="AK23" s="177">
        <f t="shared" si="17"/>
        <v>32</v>
      </c>
      <c r="AL23" s="114">
        <v>8</v>
      </c>
      <c r="AM23" s="114">
        <v>18</v>
      </c>
      <c r="AN23" s="114"/>
      <c r="AO23" s="170"/>
      <c r="AP23" s="114">
        <v>6</v>
      </c>
      <c r="AQ23" s="114">
        <v>16</v>
      </c>
      <c r="AR23" s="114">
        <v>16</v>
      </c>
      <c r="AS23" s="114"/>
      <c r="AT23" s="174"/>
      <c r="AU23" s="193">
        <f t="shared" si="13"/>
        <v>44</v>
      </c>
      <c r="AV23" s="11"/>
      <c r="AW23" s="11"/>
      <c r="AX23" s="11"/>
      <c r="AY23" s="11"/>
      <c r="AZ23" s="11"/>
      <c r="BA23" s="11"/>
      <c r="BB23" s="197">
        <f t="shared" si="14"/>
        <v>32</v>
      </c>
      <c r="BC23" s="193">
        <f t="shared" si="1"/>
        <v>0</v>
      </c>
      <c r="BD23" s="193">
        <f t="shared" si="2"/>
        <v>0</v>
      </c>
      <c r="BE23" s="193">
        <f t="shared" si="3"/>
        <v>44</v>
      </c>
      <c r="BF23" s="193">
        <f t="shared" si="4"/>
        <v>0</v>
      </c>
      <c r="BG23" s="193">
        <f t="shared" si="5"/>
        <v>0</v>
      </c>
      <c r="BH23" s="193">
        <f t="shared" si="6"/>
        <v>0</v>
      </c>
      <c r="BI23" s="193">
        <f t="shared" si="7"/>
        <v>0</v>
      </c>
      <c r="BJ23" s="193">
        <f t="shared" si="8"/>
        <v>0</v>
      </c>
      <c r="BK23" s="193">
        <f t="shared" si="9"/>
        <v>0</v>
      </c>
      <c r="BL23" s="193">
        <f t="shared" si="10"/>
        <v>32</v>
      </c>
      <c r="BM23" s="193" t="e">
        <f>#REF!</f>
        <v>#REF!</v>
      </c>
      <c r="BN23" s="193" t="e">
        <f>#REF!</f>
        <v>#REF!</v>
      </c>
      <c r="BO23" s="193" t="e">
        <f>#REF!</f>
        <v>#REF!</v>
      </c>
      <c r="BP23" s="193">
        <f t="shared" si="18"/>
        <v>0</v>
      </c>
      <c r="BQ23" s="193">
        <f t="shared" si="19"/>
        <v>0</v>
      </c>
      <c r="BR23" s="193">
        <f t="shared" si="20"/>
        <v>44</v>
      </c>
      <c r="BS23" s="193">
        <f t="shared" si="21"/>
        <v>0</v>
      </c>
      <c r="BT23" s="193">
        <f t="shared" si="22"/>
        <v>0</v>
      </c>
      <c r="BU23" s="103"/>
      <c r="BV23" s="103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</row>
    <row r="24" spans="1:89" ht="48.75" customHeight="1" x14ac:dyDescent="0.2">
      <c r="A24" s="363" t="s">
        <v>241</v>
      </c>
      <c r="B24" s="364"/>
      <c r="C24" s="153"/>
      <c r="D24" s="153"/>
      <c r="E24" s="153"/>
      <c r="F24" s="153"/>
      <c r="G24" s="365" t="s">
        <v>215</v>
      </c>
      <c r="H24" s="366"/>
      <c r="I24" s="366"/>
      <c r="J24" s="366"/>
      <c r="K24" s="366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367"/>
      <c r="AD24" s="368"/>
      <c r="AE24" s="155">
        <v>6</v>
      </c>
      <c r="AF24" s="156"/>
      <c r="AG24" s="156"/>
      <c r="AH24" s="157">
        <f>SUM(AH25:AH30)</f>
        <v>324</v>
      </c>
      <c r="AI24" s="157">
        <f t="shared" ref="AI24:AT24" si="23">SUM(AI25:AI30)</f>
        <v>324</v>
      </c>
      <c r="AJ24" s="157">
        <f t="shared" si="23"/>
        <v>108</v>
      </c>
      <c r="AK24" s="157">
        <f>SUM(AK25:AK30)</f>
        <v>216</v>
      </c>
      <c r="AL24" s="157">
        <f t="shared" si="23"/>
        <v>82</v>
      </c>
      <c r="AM24" s="157">
        <f t="shared" si="23"/>
        <v>122</v>
      </c>
      <c r="AN24" s="157">
        <f t="shared" si="23"/>
        <v>0</v>
      </c>
      <c r="AO24" s="171">
        <f t="shared" si="23"/>
        <v>0</v>
      </c>
      <c r="AP24" s="157">
        <f t="shared" si="23"/>
        <v>12</v>
      </c>
      <c r="AQ24" s="157">
        <f t="shared" si="23"/>
        <v>36</v>
      </c>
      <c r="AR24" s="157">
        <f t="shared" si="23"/>
        <v>0</v>
      </c>
      <c r="AS24" s="157">
        <f t="shared" si="23"/>
        <v>68</v>
      </c>
      <c r="AT24" s="187">
        <f t="shared" si="23"/>
        <v>112</v>
      </c>
      <c r="AU24" s="194">
        <f t="shared" si="13"/>
        <v>324</v>
      </c>
      <c r="AV24" s="201">
        <f>SUM(AV25:AV30)</f>
        <v>72</v>
      </c>
      <c r="AW24" s="11"/>
      <c r="AX24" s="11"/>
      <c r="AY24" s="11"/>
      <c r="AZ24" s="11"/>
      <c r="BA24" s="11"/>
      <c r="BB24" s="197">
        <f t="shared" si="14"/>
        <v>216</v>
      </c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3"/>
      <c r="BV24" s="143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</row>
    <row r="25" spans="1:89" ht="33.75" customHeight="1" x14ac:dyDescent="0.2">
      <c r="A25" s="369" t="s">
        <v>216</v>
      </c>
      <c r="B25" s="370"/>
      <c r="C25" s="152"/>
      <c r="D25" s="152"/>
      <c r="E25" s="152"/>
      <c r="F25" s="152"/>
      <c r="G25" s="274" t="s">
        <v>217</v>
      </c>
      <c r="H25" s="371"/>
      <c r="I25" s="371"/>
      <c r="J25" s="371"/>
      <c r="K25" s="372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373"/>
      <c r="AD25" s="374"/>
      <c r="AE25" s="140">
        <v>4</v>
      </c>
      <c r="AF25" s="140"/>
      <c r="AG25" s="140"/>
      <c r="AH25" s="140">
        <f t="shared" ref="AH25:AH26" si="24">AI25</f>
        <v>54</v>
      </c>
      <c r="AI25" s="140">
        <f t="shared" ref="AI25:AI26" si="25">SUM(AJ25:AK25)</f>
        <v>54</v>
      </c>
      <c r="AJ25" s="148">
        <v>18</v>
      </c>
      <c r="AK25" s="140">
        <f>AL25+AM25+AP25</f>
        <v>36</v>
      </c>
      <c r="AL25" s="140">
        <v>28</v>
      </c>
      <c r="AM25" s="140">
        <v>6</v>
      </c>
      <c r="AN25" s="140"/>
      <c r="AO25" s="170"/>
      <c r="AP25" s="140">
        <v>2</v>
      </c>
      <c r="AQ25" s="140"/>
      <c r="AR25" s="140"/>
      <c r="AS25" s="140"/>
      <c r="AT25" s="174">
        <v>36</v>
      </c>
      <c r="AU25" s="193">
        <f t="shared" si="13"/>
        <v>54</v>
      </c>
      <c r="AV25" s="11"/>
      <c r="AW25" s="11"/>
      <c r="AX25" s="11"/>
      <c r="AY25" s="11"/>
      <c r="AZ25" s="11"/>
      <c r="BA25" s="11"/>
      <c r="BB25" s="197">
        <f t="shared" si="14"/>
        <v>36</v>
      </c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3"/>
      <c r="BV25" s="143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</row>
    <row r="26" spans="1:89" ht="39" customHeight="1" x14ac:dyDescent="0.2">
      <c r="A26" s="369" t="s">
        <v>218</v>
      </c>
      <c r="B26" s="271"/>
      <c r="C26" s="152"/>
      <c r="D26" s="152"/>
      <c r="E26" s="152"/>
      <c r="F26" s="152"/>
      <c r="G26" s="274" t="s">
        <v>219</v>
      </c>
      <c r="H26" s="260"/>
      <c r="I26" s="260"/>
      <c r="J26" s="260"/>
      <c r="K26" s="372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58"/>
      <c r="AD26" s="159"/>
      <c r="AE26" s="30">
        <v>4</v>
      </c>
      <c r="AF26" s="160"/>
      <c r="AG26" s="160"/>
      <c r="AH26" s="140">
        <f t="shared" si="24"/>
        <v>54</v>
      </c>
      <c r="AI26" s="140">
        <f t="shared" si="25"/>
        <v>54</v>
      </c>
      <c r="AJ26" s="148">
        <v>18</v>
      </c>
      <c r="AK26" s="177">
        <f t="shared" ref="AK26:AK30" si="26">AL26+AM26+AP26</f>
        <v>36</v>
      </c>
      <c r="AL26" s="140">
        <v>0</v>
      </c>
      <c r="AM26" s="140">
        <v>34</v>
      </c>
      <c r="AN26" s="140"/>
      <c r="AO26" s="170"/>
      <c r="AP26" s="140">
        <v>2</v>
      </c>
      <c r="AQ26" s="140"/>
      <c r="AR26" s="140"/>
      <c r="AS26" s="140"/>
      <c r="AT26" s="188">
        <v>36</v>
      </c>
      <c r="AU26" s="193">
        <f t="shared" si="13"/>
        <v>54</v>
      </c>
      <c r="AV26" s="11"/>
      <c r="AW26" s="11"/>
      <c r="AX26" s="11"/>
      <c r="AY26" s="11"/>
      <c r="AZ26" s="11"/>
      <c r="BA26" s="11"/>
      <c r="BB26" s="197">
        <f t="shared" si="14"/>
        <v>36</v>
      </c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42"/>
      <c r="BP26" s="142"/>
      <c r="BQ26" s="142"/>
      <c r="BR26" s="142"/>
      <c r="BS26" s="142"/>
      <c r="BT26" s="142"/>
      <c r="BU26" s="143"/>
      <c r="BV26" s="143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</row>
    <row r="27" spans="1:89" ht="48" customHeight="1" x14ac:dyDescent="0.2">
      <c r="A27" s="369" t="s">
        <v>220</v>
      </c>
      <c r="B27" s="271"/>
      <c r="C27" s="152"/>
      <c r="D27" s="152"/>
      <c r="E27" s="152"/>
      <c r="F27" s="152"/>
      <c r="G27" s="274" t="s">
        <v>3</v>
      </c>
      <c r="H27" s="260"/>
      <c r="I27" s="260"/>
      <c r="J27" s="260"/>
      <c r="K27" s="372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58"/>
      <c r="AD27" s="159"/>
      <c r="AE27" s="30">
        <v>4</v>
      </c>
      <c r="AF27" s="162"/>
      <c r="AG27" s="162"/>
      <c r="AH27" s="161">
        <v>54</v>
      </c>
      <c r="AI27" s="161">
        <v>54</v>
      </c>
      <c r="AJ27" s="161">
        <v>18</v>
      </c>
      <c r="AK27" s="177">
        <f t="shared" si="26"/>
        <v>36</v>
      </c>
      <c r="AL27" s="161">
        <v>18</v>
      </c>
      <c r="AM27" s="161">
        <v>16</v>
      </c>
      <c r="AN27" s="161"/>
      <c r="AO27" s="172"/>
      <c r="AP27" s="161">
        <v>2</v>
      </c>
      <c r="AQ27" s="161"/>
      <c r="AR27" s="161"/>
      <c r="AS27" s="161">
        <v>16</v>
      </c>
      <c r="AT27" s="188">
        <v>20</v>
      </c>
      <c r="AU27" s="193">
        <f t="shared" si="13"/>
        <v>54</v>
      </c>
      <c r="AV27" s="11"/>
      <c r="AW27" s="11"/>
      <c r="AX27" s="11"/>
      <c r="AY27" s="11"/>
      <c r="AZ27" s="11"/>
      <c r="BA27" s="11"/>
      <c r="BB27" s="197">
        <f t="shared" si="14"/>
        <v>36</v>
      </c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3"/>
      <c r="BV27" s="143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</row>
    <row r="28" spans="1:89" ht="30.75" customHeight="1" x14ac:dyDescent="0.2">
      <c r="A28" s="369" t="s">
        <v>221</v>
      </c>
      <c r="B28" s="271"/>
      <c r="C28" s="152"/>
      <c r="D28" s="152"/>
      <c r="E28" s="152"/>
      <c r="F28" s="152"/>
      <c r="G28" s="274" t="s">
        <v>2</v>
      </c>
      <c r="H28" s="260"/>
      <c r="I28" s="260"/>
      <c r="J28" s="260"/>
      <c r="K28" s="372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58"/>
      <c r="AD28" s="159"/>
      <c r="AE28" s="30">
        <v>4</v>
      </c>
      <c r="AF28" s="160"/>
      <c r="AG28" s="160"/>
      <c r="AH28" s="30">
        <f>AI28</f>
        <v>54</v>
      </c>
      <c r="AI28" s="30">
        <f>SUM(AJ28:AK28)</f>
        <v>54</v>
      </c>
      <c r="AJ28" s="30">
        <v>18</v>
      </c>
      <c r="AK28" s="177">
        <f t="shared" si="26"/>
        <v>36</v>
      </c>
      <c r="AL28" s="30"/>
      <c r="AM28" s="30">
        <v>34</v>
      </c>
      <c r="AN28" s="30">
        <f>AN15+AN16+AN20+AN21+AN25+AN26</f>
        <v>0</v>
      </c>
      <c r="AO28" s="172"/>
      <c r="AP28" s="30">
        <v>2</v>
      </c>
      <c r="AQ28" s="163"/>
      <c r="AR28" s="30"/>
      <c r="AS28" s="30">
        <v>16</v>
      </c>
      <c r="AT28" s="163">
        <v>20</v>
      </c>
      <c r="AU28" s="193">
        <f t="shared" si="13"/>
        <v>54</v>
      </c>
      <c r="AV28" s="11"/>
      <c r="AW28" s="11"/>
      <c r="AX28" s="11"/>
      <c r="AY28" s="11"/>
      <c r="AZ28" s="11"/>
      <c r="BA28" s="11"/>
      <c r="BB28" s="197">
        <f t="shared" si="14"/>
        <v>36</v>
      </c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3"/>
      <c r="BV28" s="143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</row>
    <row r="29" spans="1:89" ht="41.25" customHeight="1" x14ac:dyDescent="0.2">
      <c r="A29" s="255" t="s">
        <v>222</v>
      </c>
      <c r="B29" s="256"/>
      <c r="C29" s="138"/>
      <c r="D29" s="138"/>
      <c r="E29" s="138"/>
      <c r="F29" s="138"/>
      <c r="G29" s="333" t="s">
        <v>185</v>
      </c>
      <c r="H29" s="262"/>
      <c r="I29" s="262"/>
      <c r="J29" s="262"/>
      <c r="K29" s="262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257"/>
      <c r="AD29" s="334"/>
      <c r="AE29" s="150">
        <v>1</v>
      </c>
      <c r="AF29" s="141"/>
      <c r="AG29" s="141"/>
      <c r="AH29" s="151">
        <f>AI29</f>
        <v>54</v>
      </c>
      <c r="AI29" s="140">
        <f>AK29+AJ29</f>
        <v>54</v>
      </c>
      <c r="AJ29" s="140">
        <v>18</v>
      </c>
      <c r="AK29" s="177">
        <f t="shared" si="26"/>
        <v>36</v>
      </c>
      <c r="AL29" s="140">
        <v>18</v>
      </c>
      <c r="AM29" s="140">
        <v>16</v>
      </c>
      <c r="AN29" s="140"/>
      <c r="AO29" s="170"/>
      <c r="AP29" s="140">
        <v>2</v>
      </c>
      <c r="AQ29" s="140">
        <v>36</v>
      </c>
      <c r="AR29" s="140"/>
      <c r="AS29" s="140"/>
      <c r="AT29" s="174"/>
      <c r="AU29" s="193">
        <f t="shared" si="13"/>
        <v>54</v>
      </c>
      <c r="AV29" s="11">
        <v>36</v>
      </c>
      <c r="AW29" s="11"/>
      <c r="AX29" s="11"/>
      <c r="AY29" s="11"/>
      <c r="AZ29" s="11"/>
      <c r="BA29" s="11"/>
      <c r="BB29" s="197">
        <f t="shared" si="14"/>
        <v>36</v>
      </c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3"/>
      <c r="BV29" s="143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</row>
    <row r="30" spans="1:89" ht="37.5" customHeight="1" x14ac:dyDescent="0.2">
      <c r="A30" s="255" t="s">
        <v>223</v>
      </c>
      <c r="B30" s="256"/>
      <c r="C30" s="138"/>
      <c r="D30" s="138"/>
      <c r="E30" s="138"/>
      <c r="F30" s="138"/>
      <c r="G30" s="333" t="s">
        <v>224</v>
      </c>
      <c r="H30" s="262"/>
      <c r="I30" s="262"/>
      <c r="J30" s="262"/>
      <c r="K30" s="262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257"/>
      <c r="AD30" s="334"/>
      <c r="AE30" s="30">
        <v>3</v>
      </c>
      <c r="AF30" s="141"/>
      <c r="AG30" s="141"/>
      <c r="AH30" s="151">
        <f>AI30</f>
        <v>54</v>
      </c>
      <c r="AI30" s="140">
        <f>AK30+AJ30</f>
        <v>54</v>
      </c>
      <c r="AJ30" s="140">
        <v>18</v>
      </c>
      <c r="AK30" s="177">
        <f t="shared" si="26"/>
        <v>36</v>
      </c>
      <c r="AL30" s="140">
        <v>18</v>
      </c>
      <c r="AM30" s="140">
        <v>16</v>
      </c>
      <c r="AN30" s="140"/>
      <c r="AO30" s="170"/>
      <c r="AP30" s="140">
        <v>2</v>
      </c>
      <c r="AQ30" s="140"/>
      <c r="AR30" s="140"/>
      <c r="AS30" s="140">
        <v>36</v>
      </c>
      <c r="AT30" s="174"/>
      <c r="AU30" s="193">
        <f t="shared" si="13"/>
        <v>54</v>
      </c>
      <c r="AV30" s="11">
        <v>36</v>
      </c>
      <c r="AW30" s="11"/>
      <c r="AX30" s="11"/>
      <c r="AY30" s="11"/>
      <c r="AZ30" s="11"/>
      <c r="BA30" s="11"/>
      <c r="BB30" s="197">
        <f t="shared" si="14"/>
        <v>36</v>
      </c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3"/>
      <c r="BV30" s="143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</row>
    <row r="31" spans="1:89" ht="60" customHeight="1" x14ac:dyDescent="0.25">
      <c r="A31" s="318" t="s">
        <v>7</v>
      </c>
      <c r="B31" s="318"/>
      <c r="C31" s="318"/>
      <c r="D31" s="318"/>
      <c r="E31" s="318"/>
      <c r="F31" s="318"/>
      <c r="G31" s="319" t="s">
        <v>225</v>
      </c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1"/>
      <c r="AC31" s="322"/>
      <c r="AD31" s="322"/>
      <c r="AE31" s="109">
        <v>4</v>
      </c>
      <c r="AF31" s="109"/>
      <c r="AG31" s="109"/>
      <c r="AH31" s="109">
        <f>SUM(AH32:AH36)</f>
        <v>194</v>
      </c>
      <c r="AI31" s="179">
        <f t="shared" ref="AI31:AV31" si="27">SUM(AI32:AI36)</f>
        <v>194</v>
      </c>
      <c r="AJ31" s="179">
        <f t="shared" si="27"/>
        <v>14</v>
      </c>
      <c r="AK31" s="179">
        <f t="shared" si="27"/>
        <v>180</v>
      </c>
      <c r="AL31" s="179">
        <f t="shared" si="27"/>
        <v>72</v>
      </c>
      <c r="AM31" s="179">
        <f t="shared" si="27"/>
        <v>98</v>
      </c>
      <c r="AN31" s="179">
        <f t="shared" si="27"/>
        <v>0</v>
      </c>
      <c r="AO31" s="179">
        <f t="shared" si="27"/>
        <v>0</v>
      </c>
      <c r="AP31" s="179">
        <f t="shared" si="27"/>
        <v>10</v>
      </c>
      <c r="AQ31" s="179">
        <f t="shared" si="27"/>
        <v>72</v>
      </c>
      <c r="AR31" s="179">
        <f t="shared" si="27"/>
        <v>36</v>
      </c>
      <c r="AS31" s="179">
        <f t="shared" si="27"/>
        <v>36</v>
      </c>
      <c r="AT31" s="179">
        <f t="shared" si="27"/>
        <v>36</v>
      </c>
      <c r="AU31" s="179">
        <f t="shared" si="27"/>
        <v>194</v>
      </c>
      <c r="AV31" s="179">
        <f t="shared" si="27"/>
        <v>72</v>
      </c>
      <c r="AW31" s="198"/>
      <c r="AX31" s="198"/>
      <c r="AY31" s="198"/>
      <c r="AZ31" s="198"/>
      <c r="BA31" s="198"/>
      <c r="BB31" s="197">
        <f>SUM(BB32:BB36)</f>
        <v>180</v>
      </c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</row>
    <row r="32" spans="1:89" ht="29.25" customHeight="1" x14ac:dyDescent="0.25">
      <c r="A32" s="292" t="s">
        <v>8</v>
      </c>
      <c r="B32" s="255"/>
      <c r="C32" s="255"/>
      <c r="D32" s="255"/>
      <c r="E32" s="255"/>
      <c r="F32" s="255"/>
      <c r="G32" s="259" t="s">
        <v>65</v>
      </c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  <c r="Y32" s="291"/>
      <c r="Z32" s="291"/>
      <c r="AA32" s="291"/>
      <c r="AB32" s="293"/>
      <c r="AC32" s="289"/>
      <c r="AD32" s="290"/>
      <c r="AE32" s="118">
        <v>2</v>
      </c>
      <c r="AF32" s="118"/>
      <c r="AG32" s="118"/>
      <c r="AH32" s="23">
        <f>AI32</f>
        <v>42</v>
      </c>
      <c r="AI32" s="23">
        <f>AK32+AJ32</f>
        <v>42</v>
      </c>
      <c r="AJ32" s="23">
        <v>6</v>
      </c>
      <c r="AK32" s="23">
        <f>AL32+AM32+AP32</f>
        <v>36</v>
      </c>
      <c r="AL32" s="23">
        <v>12</v>
      </c>
      <c r="AM32" s="23">
        <v>22</v>
      </c>
      <c r="AN32" s="23"/>
      <c r="AO32" s="170"/>
      <c r="AP32" s="23">
        <v>2</v>
      </c>
      <c r="AQ32" s="23"/>
      <c r="AR32" s="23">
        <v>36</v>
      </c>
      <c r="AS32" s="23"/>
      <c r="AT32" s="174"/>
      <c r="AU32" s="193">
        <f t="shared" si="13"/>
        <v>42</v>
      </c>
      <c r="AV32" s="198"/>
      <c r="AW32" s="198"/>
      <c r="AX32" s="198"/>
      <c r="AY32" s="198"/>
      <c r="AZ32" s="198"/>
      <c r="BA32" s="198"/>
      <c r="BB32" s="197">
        <f t="shared" si="14"/>
        <v>36</v>
      </c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</row>
    <row r="33" spans="1:89" ht="30.75" customHeight="1" x14ac:dyDescent="0.25">
      <c r="A33" s="292" t="s">
        <v>9</v>
      </c>
      <c r="B33" s="255"/>
      <c r="C33" s="255"/>
      <c r="D33" s="255"/>
      <c r="E33" s="255"/>
      <c r="F33" s="255"/>
      <c r="G33" s="259" t="s">
        <v>64</v>
      </c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3"/>
      <c r="AC33" s="272"/>
      <c r="AD33" s="281"/>
      <c r="AE33" s="119">
        <v>4</v>
      </c>
      <c r="AF33" s="119"/>
      <c r="AG33" s="119"/>
      <c r="AH33" s="128">
        <f t="shared" ref="AH33:AH36" si="28">AI33</f>
        <v>40</v>
      </c>
      <c r="AI33" s="128">
        <f t="shared" ref="AI33:AI36" si="29">AK33+AJ33</f>
        <v>40</v>
      </c>
      <c r="AJ33" s="12">
        <v>4</v>
      </c>
      <c r="AK33" s="177">
        <f t="shared" ref="AK33:AK36" si="30">AL33+AM33+AP33</f>
        <v>36</v>
      </c>
      <c r="AL33" s="23">
        <v>16</v>
      </c>
      <c r="AM33" s="23">
        <v>18</v>
      </c>
      <c r="AN33" s="23"/>
      <c r="AO33" s="170"/>
      <c r="AP33" s="23">
        <v>2</v>
      </c>
      <c r="AQ33" s="23"/>
      <c r="AR33" s="23"/>
      <c r="AS33" s="23"/>
      <c r="AT33" s="174">
        <v>36</v>
      </c>
      <c r="AU33" s="193">
        <f t="shared" si="13"/>
        <v>40</v>
      </c>
      <c r="AV33" s="198"/>
      <c r="AW33" s="198"/>
      <c r="AX33" s="198"/>
      <c r="AY33" s="198"/>
      <c r="AZ33" s="198"/>
      <c r="BA33" s="198"/>
      <c r="BB33" s="197">
        <f t="shared" si="14"/>
        <v>36</v>
      </c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</row>
    <row r="34" spans="1:89" ht="29.25" customHeight="1" x14ac:dyDescent="0.25">
      <c r="A34" s="292" t="s">
        <v>10</v>
      </c>
      <c r="B34" s="255"/>
      <c r="C34" s="255"/>
      <c r="D34" s="255"/>
      <c r="E34" s="255"/>
      <c r="F34" s="255"/>
      <c r="G34" s="259" t="s">
        <v>66</v>
      </c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291"/>
      <c r="AB34" s="293"/>
      <c r="AC34" s="289"/>
      <c r="AD34" s="290"/>
      <c r="AE34" s="118">
        <v>1</v>
      </c>
      <c r="AF34" s="118"/>
      <c r="AG34" s="118"/>
      <c r="AH34" s="128">
        <f t="shared" si="28"/>
        <v>40</v>
      </c>
      <c r="AI34" s="128">
        <f t="shared" si="29"/>
        <v>40</v>
      </c>
      <c r="AJ34" s="23">
        <v>4</v>
      </c>
      <c r="AK34" s="177">
        <f t="shared" si="30"/>
        <v>36</v>
      </c>
      <c r="AL34" s="23">
        <v>18</v>
      </c>
      <c r="AM34" s="23">
        <v>16</v>
      </c>
      <c r="AN34" s="23"/>
      <c r="AO34" s="170"/>
      <c r="AP34" s="23">
        <v>2</v>
      </c>
      <c r="AQ34" s="23">
        <v>36</v>
      </c>
      <c r="AR34" s="23"/>
      <c r="AS34" s="23"/>
      <c r="AT34" s="174"/>
      <c r="AU34" s="193">
        <f t="shared" si="13"/>
        <v>40</v>
      </c>
      <c r="AV34" s="198"/>
      <c r="AW34" s="198"/>
      <c r="AX34" s="198"/>
      <c r="AY34" s="198"/>
      <c r="AZ34" s="198"/>
      <c r="BA34" s="198"/>
      <c r="BB34" s="197">
        <f t="shared" si="14"/>
        <v>36</v>
      </c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</row>
    <row r="35" spans="1:89" ht="39" customHeight="1" x14ac:dyDescent="0.25">
      <c r="A35" s="323" t="s">
        <v>242</v>
      </c>
      <c r="B35" s="324"/>
      <c r="C35" s="324"/>
      <c r="D35" s="324"/>
      <c r="E35" s="324"/>
      <c r="F35" s="324"/>
      <c r="G35" s="274" t="s">
        <v>47</v>
      </c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6"/>
      <c r="AC35" s="272"/>
      <c r="AD35" s="281"/>
      <c r="AE35" s="119">
        <v>1</v>
      </c>
      <c r="AF35" s="119"/>
      <c r="AG35" s="119"/>
      <c r="AH35" s="128">
        <f t="shared" si="28"/>
        <v>36</v>
      </c>
      <c r="AI35" s="128">
        <f t="shared" si="29"/>
        <v>36</v>
      </c>
      <c r="AJ35" s="14">
        <v>0</v>
      </c>
      <c r="AK35" s="177">
        <f t="shared" si="30"/>
        <v>36</v>
      </c>
      <c r="AL35" s="23">
        <v>12</v>
      </c>
      <c r="AM35" s="23">
        <v>22</v>
      </c>
      <c r="AN35" s="23"/>
      <c r="AO35" s="170"/>
      <c r="AP35" s="23">
        <v>2</v>
      </c>
      <c r="AQ35" s="12">
        <v>36</v>
      </c>
      <c r="AR35" s="23"/>
      <c r="AS35" s="23"/>
      <c r="AT35" s="174"/>
      <c r="AU35" s="193">
        <f t="shared" si="13"/>
        <v>36</v>
      </c>
      <c r="AV35" s="11">
        <v>36</v>
      </c>
      <c r="AW35" s="198"/>
      <c r="AX35" s="198"/>
      <c r="AY35" s="198"/>
      <c r="AZ35" s="198"/>
      <c r="BA35" s="198"/>
      <c r="BB35" s="197">
        <f t="shared" si="14"/>
        <v>36</v>
      </c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</row>
    <row r="36" spans="1:89" ht="99" customHeight="1" x14ac:dyDescent="0.25">
      <c r="A36" s="270" t="s">
        <v>247</v>
      </c>
      <c r="B36" s="271"/>
      <c r="C36" s="180"/>
      <c r="D36" s="180"/>
      <c r="E36" s="180"/>
      <c r="F36" s="180"/>
      <c r="G36" s="274" t="s">
        <v>248</v>
      </c>
      <c r="H36" s="260"/>
      <c r="I36" s="260"/>
      <c r="J36" s="260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2"/>
      <c r="AC36" s="272"/>
      <c r="AD36" s="273"/>
      <c r="AE36" s="175"/>
      <c r="AF36" s="175"/>
      <c r="AG36" s="175">
        <v>3</v>
      </c>
      <c r="AH36" s="177">
        <f t="shared" si="28"/>
        <v>36</v>
      </c>
      <c r="AI36" s="177">
        <f t="shared" si="29"/>
        <v>36</v>
      </c>
      <c r="AJ36" s="14">
        <v>0</v>
      </c>
      <c r="AK36" s="177">
        <f t="shared" si="30"/>
        <v>36</v>
      </c>
      <c r="AL36" s="177">
        <v>14</v>
      </c>
      <c r="AM36" s="177">
        <v>20</v>
      </c>
      <c r="AN36" s="177"/>
      <c r="AO36" s="170"/>
      <c r="AP36" s="177">
        <v>2</v>
      </c>
      <c r="AQ36" s="174"/>
      <c r="AR36" s="177"/>
      <c r="AS36" s="177">
        <v>36</v>
      </c>
      <c r="AT36" s="174"/>
      <c r="AU36" s="193">
        <f t="shared" si="13"/>
        <v>36</v>
      </c>
      <c r="AV36" s="11">
        <v>36</v>
      </c>
      <c r="AW36" s="198"/>
      <c r="AX36" s="198"/>
      <c r="AY36" s="198"/>
      <c r="AZ36" s="198"/>
      <c r="BA36" s="198"/>
      <c r="BB36" s="197">
        <f t="shared" si="14"/>
        <v>36</v>
      </c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1:89" ht="37.5" customHeight="1" x14ac:dyDescent="0.25">
      <c r="A37" s="327" t="s">
        <v>6</v>
      </c>
      <c r="B37" s="318"/>
      <c r="C37" s="318"/>
      <c r="D37" s="318"/>
      <c r="E37" s="318"/>
      <c r="F37" s="318"/>
      <c r="G37" s="319" t="s">
        <v>226</v>
      </c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9"/>
      <c r="AC37" s="294"/>
      <c r="AD37" s="295"/>
      <c r="AE37" s="203">
        <f>AE38+AE46+AE53</f>
        <v>7</v>
      </c>
      <c r="AF37" s="203">
        <f>AF38+AF46+AF53</f>
        <v>9</v>
      </c>
      <c r="AG37" s="115"/>
      <c r="AH37" s="24">
        <f>AH38+AH46+AH53</f>
        <v>1152</v>
      </c>
      <c r="AI37" s="179">
        <f t="shared" ref="AI37:AV37" si="31">AI38+AI46+AI53</f>
        <v>1152</v>
      </c>
      <c r="AJ37" s="179">
        <f t="shared" si="31"/>
        <v>108</v>
      </c>
      <c r="AK37" s="179">
        <f t="shared" si="31"/>
        <v>1044</v>
      </c>
      <c r="AL37" s="179">
        <f t="shared" si="31"/>
        <v>129</v>
      </c>
      <c r="AM37" s="179">
        <f t="shared" si="31"/>
        <v>850</v>
      </c>
      <c r="AN37" s="179">
        <f t="shared" si="31"/>
        <v>612</v>
      </c>
      <c r="AO37" s="179">
        <f t="shared" si="31"/>
        <v>0</v>
      </c>
      <c r="AP37" s="179">
        <f t="shared" si="31"/>
        <v>47</v>
      </c>
      <c r="AQ37" s="179">
        <f t="shared" si="31"/>
        <v>0</v>
      </c>
      <c r="AR37" s="179">
        <f t="shared" si="31"/>
        <v>162</v>
      </c>
      <c r="AS37" s="179">
        <f t="shared" si="31"/>
        <v>288</v>
      </c>
      <c r="AT37" s="179">
        <f t="shared" si="31"/>
        <v>594</v>
      </c>
      <c r="AU37" s="179">
        <f t="shared" si="31"/>
        <v>908</v>
      </c>
      <c r="AV37" s="179">
        <f t="shared" si="31"/>
        <v>288</v>
      </c>
      <c r="AW37" s="199"/>
      <c r="AX37" s="199"/>
      <c r="AY37" s="199"/>
      <c r="AZ37" s="199"/>
      <c r="BA37" s="199"/>
      <c r="BB37" s="197">
        <f>SUM(AQ37:AT37)</f>
        <v>1044</v>
      </c>
    </row>
    <row r="38" spans="1:89" ht="98.25" customHeight="1" x14ac:dyDescent="0.25">
      <c r="A38" s="282" t="s">
        <v>11</v>
      </c>
      <c r="B38" s="283"/>
      <c r="C38" s="283"/>
      <c r="D38" s="283"/>
      <c r="E38" s="283"/>
      <c r="F38" s="283"/>
      <c r="G38" s="284" t="s">
        <v>227</v>
      </c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1"/>
      <c r="AC38" s="287"/>
      <c r="AD38" s="288"/>
      <c r="AE38" s="112" t="s">
        <v>22</v>
      </c>
      <c r="AF38" s="112" t="s">
        <v>23</v>
      </c>
      <c r="AG38" s="112"/>
      <c r="AH38" s="15">
        <f>SUM(AH39:AH45)</f>
        <v>380</v>
      </c>
      <c r="AI38" s="15">
        <f t="shared" ref="AI38:AJ38" si="32">SUM(AI39:AI45)</f>
        <v>380</v>
      </c>
      <c r="AJ38" s="15">
        <f t="shared" si="32"/>
        <v>32</v>
      </c>
      <c r="AK38" s="15">
        <f>AK39+AK40+AK41+AK42+AK43+AK44+AK45</f>
        <v>348</v>
      </c>
      <c r="AL38" s="15">
        <f t="shared" ref="AL38:AT38" si="33">SUM(AL39:AL45)</f>
        <v>70</v>
      </c>
      <c r="AM38" s="15">
        <f t="shared" si="33"/>
        <v>249</v>
      </c>
      <c r="AN38" s="15">
        <f t="shared" si="33"/>
        <v>180</v>
      </c>
      <c r="AO38" s="173">
        <f t="shared" si="33"/>
        <v>0</v>
      </c>
      <c r="AP38" s="15">
        <f t="shared" si="33"/>
        <v>23</v>
      </c>
      <c r="AQ38" s="15">
        <f t="shared" si="33"/>
        <v>0</v>
      </c>
      <c r="AR38" s="15">
        <f t="shared" si="33"/>
        <v>162</v>
      </c>
      <c r="AS38" s="15">
        <f t="shared" si="33"/>
        <v>72</v>
      </c>
      <c r="AT38" s="189">
        <f t="shared" si="33"/>
        <v>114</v>
      </c>
      <c r="AU38" s="196">
        <f t="shared" si="13"/>
        <v>380</v>
      </c>
      <c r="AV38" s="202">
        <f>SUM(AV39:AV45)</f>
        <v>42</v>
      </c>
      <c r="AW38" s="199"/>
      <c r="AX38" s="199"/>
      <c r="AY38" s="199"/>
      <c r="AZ38" s="199"/>
      <c r="BA38" s="199"/>
      <c r="BB38" s="197">
        <f t="shared" si="14"/>
        <v>348</v>
      </c>
    </row>
    <row r="39" spans="1:89" ht="44.25" customHeight="1" x14ac:dyDescent="0.25">
      <c r="A39" s="292" t="s">
        <v>12</v>
      </c>
      <c r="B39" s="308"/>
      <c r="C39" s="308"/>
      <c r="D39" s="308"/>
      <c r="E39" s="308"/>
      <c r="F39" s="308"/>
      <c r="G39" s="259" t="s">
        <v>228</v>
      </c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  <c r="AB39" s="293"/>
      <c r="AC39" s="289"/>
      <c r="AD39" s="290"/>
      <c r="AE39" s="118"/>
      <c r="AF39" s="140">
        <v>2</v>
      </c>
      <c r="AG39" s="118"/>
      <c r="AH39" s="23">
        <f>AI39</f>
        <v>50</v>
      </c>
      <c r="AI39" s="23">
        <f>AK39+AJ39</f>
        <v>50</v>
      </c>
      <c r="AJ39" s="23">
        <v>8</v>
      </c>
      <c r="AK39" s="23">
        <f>AL39+AM39+AP39</f>
        <v>42</v>
      </c>
      <c r="AL39" s="30">
        <v>18</v>
      </c>
      <c r="AM39" s="30">
        <v>18</v>
      </c>
      <c r="AN39" s="23"/>
      <c r="AO39" s="169"/>
      <c r="AP39" s="140">
        <v>6</v>
      </c>
      <c r="AQ39" s="12"/>
      <c r="AR39" s="23">
        <v>42</v>
      </c>
      <c r="AS39" s="23"/>
      <c r="AT39" s="174"/>
      <c r="AU39" s="193">
        <f t="shared" si="13"/>
        <v>50</v>
      </c>
      <c r="AV39" s="199"/>
      <c r="AW39" s="199"/>
      <c r="AX39" s="199"/>
      <c r="AY39" s="199"/>
      <c r="AZ39" s="199"/>
      <c r="BA39" s="199"/>
      <c r="BB39" s="197">
        <f t="shared" si="14"/>
        <v>42</v>
      </c>
    </row>
    <row r="40" spans="1:89" ht="41.25" customHeight="1" x14ac:dyDescent="0.25">
      <c r="A40" s="292" t="s">
        <v>35</v>
      </c>
      <c r="B40" s="308"/>
      <c r="C40" s="308"/>
      <c r="D40" s="308"/>
      <c r="E40" s="308"/>
      <c r="F40" s="308"/>
      <c r="G40" s="259" t="s">
        <v>67</v>
      </c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291"/>
      <c r="AB40" s="293"/>
      <c r="AC40" s="272"/>
      <c r="AD40" s="281"/>
      <c r="AE40" s="119">
        <v>2</v>
      </c>
      <c r="AF40" s="144"/>
      <c r="AG40" s="119"/>
      <c r="AH40" s="128">
        <f t="shared" ref="AH40:AH45" si="34">AI40</f>
        <v>44</v>
      </c>
      <c r="AI40" s="128">
        <f t="shared" ref="AI40:AI45" si="35">AK40+AJ40</f>
        <v>44</v>
      </c>
      <c r="AJ40" s="23">
        <v>8</v>
      </c>
      <c r="AK40" s="177">
        <f t="shared" ref="AK40:AK44" si="36">AL40+AM40+AP40</f>
        <v>36</v>
      </c>
      <c r="AL40" s="30">
        <v>16</v>
      </c>
      <c r="AM40" s="30">
        <v>18</v>
      </c>
      <c r="AN40" s="23"/>
      <c r="AO40" s="169"/>
      <c r="AP40" s="150">
        <v>2</v>
      </c>
      <c r="AQ40" s="12"/>
      <c r="AR40" s="23">
        <v>36</v>
      </c>
      <c r="AS40" s="23"/>
      <c r="AT40" s="174"/>
      <c r="AU40" s="193">
        <f t="shared" si="13"/>
        <v>44</v>
      </c>
      <c r="AV40" s="34">
        <v>36</v>
      </c>
      <c r="AW40" s="199"/>
      <c r="AX40" s="199"/>
      <c r="AY40" s="199"/>
      <c r="AZ40" s="199"/>
      <c r="BA40" s="199"/>
      <c r="BB40" s="197">
        <f t="shared" si="14"/>
        <v>36</v>
      </c>
    </row>
    <row r="41" spans="1:89" ht="41.25" customHeight="1" x14ac:dyDescent="0.25">
      <c r="A41" s="299" t="s">
        <v>229</v>
      </c>
      <c r="B41" s="377"/>
      <c r="C41" s="164"/>
      <c r="D41" s="164"/>
      <c r="E41" s="164"/>
      <c r="F41" s="165"/>
      <c r="G41" s="259" t="s">
        <v>230</v>
      </c>
      <c r="H41" s="260"/>
      <c r="I41" s="260"/>
      <c r="J41" s="260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7"/>
      <c r="AC41" s="272"/>
      <c r="AD41" s="273"/>
      <c r="AE41" s="149"/>
      <c r="AF41" s="150">
        <v>2</v>
      </c>
      <c r="AG41" s="149"/>
      <c r="AH41" s="140">
        <f t="shared" si="34"/>
        <v>50</v>
      </c>
      <c r="AI41" s="140">
        <f t="shared" si="35"/>
        <v>50</v>
      </c>
      <c r="AJ41" s="140">
        <v>8</v>
      </c>
      <c r="AK41" s="177">
        <f t="shared" si="36"/>
        <v>42</v>
      </c>
      <c r="AL41" s="30">
        <v>18</v>
      </c>
      <c r="AM41" s="30">
        <v>18</v>
      </c>
      <c r="AN41" s="140"/>
      <c r="AO41" s="169"/>
      <c r="AP41" s="150">
        <v>6</v>
      </c>
      <c r="AQ41" s="148"/>
      <c r="AR41" s="140">
        <v>42</v>
      </c>
      <c r="AS41" s="140"/>
      <c r="AT41" s="174"/>
      <c r="AU41" s="193">
        <f t="shared" si="13"/>
        <v>50</v>
      </c>
      <c r="AV41" s="199"/>
      <c r="AW41" s="199"/>
      <c r="AX41" s="199"/>
      <c r="AY41" s="199"/>
      <c r="AZ41" s="199"/>
      <c r="BA41" s="199"/>
      <c r="BB41" s="197">
        <f t="shared" si="14"/>
        <v>42</v>
      </c>
    </row>
    <row r="42" spans="1:89" ht="41.25" customHeight="1" x14ac:dyDescent="0.25">
      <c r="A42" s="299" t="s">
        <v>231</v>
      </c>
      <c r="B42" s="377"/>
      <c r="C42" s="164"/>
      <c r="D42" s="164"/>
      <c r="E42" s="164"/>
      <c r="F42" s="165"/>
      <c r="G42" s="259" t="s">
        <v>232</v>
      </c>
      <c r="H42" s="260"/>
      <c r="I42" s="260"/>
      <c r="J42" s="260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7"/>
      <c r="AC42" s="272"/>
      <c r="AD42" s="273"/>
      <c r="AE42" s="149"/>
      <c r="AF42" s="150">
        <v>2</v>
      </c>
      <c r="AG42" s="149"/>
      <c r="AH42" s="140">
        <f t="shared" si="34"/>
        <v>50</v>
      </c>
      <c r="AI42" s="140">
        <f t="shared" si="35"/>
        <v>50</v>
      </c>
      <c r="AJ42" s="140">
        <v>8</v>
      </c>
      <c r="AK42" s="177">
        <f t="shared" si="36"/>
        <v>42</v>
      </c>
      <c r="AL42" s="30">
        <v>18</v>
      </c>
      <c r="AM42" s="30">
        <v>18</v>
      </c>
      <c r="AN42" s="140"/>
      <c r="AO42" s="169"/>
      <c r="AP42" s="150">
        <v>6</v>
      </c>
      <c r="AQ42" s="148"/>
      <c r="AR42" s="140">
        <v>42</v>
      </c>
      <c r="AS42" s="140"/>
      <c r="AT42" s="174"/>
      <c r="AU42" s="193">
        <f t="shared" si="13"/>
        <v>50</v>
      </c>
      <c r="AV42" s="199"/>
      <c r="AW42" s="199"/>
      <c r="AX42" s="199"/>
      <c r="AY42" s="199"/>
      <c r="AZ42" s="199"/>
      <c r="BA42" s="199"/>
      <c r="BB42" s="197">
        <f t="shared" si="14"/>
        <v>42</v>
      </c>
    </row>
    <row r="43" spans="1:89" ht="43.5" customHeight="1" x14ac:dyDescent="0.25">
      <c r="A43" s="299" t="s">
        <v>17</v>
      </c>
      <c r="B43" s="300"/>
      <c r="C43" s="300"/>
      <c r="D43" s="300"/>
      <c r="E43" s="300"/>
      <c r="F43" s="301"/>
      <c r="G43" s="259" t="s">
        <v>87</v>
      </c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3"/>
      <c r="AB43" s="4"/>
      <c r="AC43" s="272"/>
      <c r="AD43" s="281"/>
      <c r="AE43" s="119">
        <v>3</v>
      </c>
      <c r="AF43" s="119"/>
      <c r="AG43" s="119"/>
      <c r="AH43" s="128">
        <f t="shared" si="34"/>
        <v>72</v>
      </c>
      <c r="AI43" s="128">
        <f t="shared" si="35"/>
        <v>72</v>
      </c>
      <c r="AJ43" s="23"/>
      <c r="AK43" s="177">
        <f t="shared" si="36"/>
        <v>72</v>
      </c>
      <c r="AL43" s="23"/>
      <c r="AM43" s="23">
        <v>70</v>
      </c>
      <c r="AN43" s="23">
        <v>72</v>
      </c>
      <c r="AO43" s="169"/>
      <c r="AP43" s="23">
        <v>2</v>
      </c>
      <c r="AQ43" s="12"/>
      <c r="AR43" s="23"/>
      <c r="AS43" s="23">
        <v>72</v>
      </c>
      <c r="AT43" s="174"/>
      <c r="AU43" s="193">
        <f t="shared" si="13"/>
        <v>72</v>
      </c>
      <c r="AV43" s="198"/>
      <c r="AW43" s="198"/>
      <c r="AX43" s="199"/>
      <c r="AY43" s="199"/>
      <c r="AZ43" s="199"/>
      <c r="BA43" s="199"/>
      <c r="BB43" s="197">
        <f t="shared" si="14"/>
        <v>72</v>
      </c>
    </row>
    <row r="44" spans="1:89" ht="47.25" customHeight="1" x14ac:dyDescent="0.25">
      <c r="A44" s="292" t="s">
        <v>18</v>
      </c>
      <c r="B44" s="255"/>
      <c r="C44" s="255"/>
      <c r="D44" s="255"/>
      <c r="E44" s="255"/>
      <c r="F44" s="255"/>
      <c r="G44" s="259" t="s">
        <v>86</v>
      </c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3"/>
      <c r="AC44" s="272"/>
      <c r="AD44" s="281"/>
      <c r="AE44" s="119">
        <v>4</v>
      </c>
      <c r="AF44" s="119"/>
      <c r="AG44" s="119"/>
      <c r="AH44" s="128">
        <f t="shared" si="34"/>
        <v>108</v>
      </c>
      <c r="AI44" s="128">
        <f t="shared" si="35"/>
        <v>108</v>
      </c>
      <c r="AJ44" s="23"/>
      <c r="AK44" s="177">
        <f t="shared" si="36"/>
        <v>108</v>
      </c>
      <c r="AL44" s="23"/>
      <c r="AM44" s="23">
        <v>107</v>
      </c>
      <c r="AN44" s="23">
        <v>108</v>
      </c>
      <c r="AO44" s="169"/>
      <c r="AP44" s="23">
        <v>1</v>
      </c>
      <c r="AQ44" s="12"/>
      <c r="AR44" s="23"/>
      <c r="AS44" s="23"/>
      <c r="AT44" s="174">
        <v>108</v>
      </c>
      <c r="AU44" s="193">
        <f t="shared" si="13"/>
        <v>108</v>
      </c>
      <c r="AV44" s="198"/>
      <c r="AW44" s="198"/>
      <c r="AX44" s="199"/>
      <c r="AY44" s="199"/>
      <c r="AZ44" s="199"/>
      <c r="BA44" s="199"/>
      <c r="BB44" s="197">
        <f t="shared" si="14"/>
        <v>108</v>
      </c>
    </row>
    <row r="45" spans="1:89" ht="44.25" customHeight="1" x14ac:dyDescent="0.25">
      <c r="A45" s="299"/>
      <c r="B45" s="271"/>
      <c r="C45" s="104"/>
      <c r="D45" s="104"/>
      <c r="E45" s="104"/>
      <c r="F45" s="104"/>
      <c r="G45" s="259" t="s">
        <v>198</v>
      </c>
      <c r="H45" s="260"/>
      <c r="I45" s="260"/>
      <c r="J45" s="260"/>
      <c r="K45" s="260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6"/>
      <c r="AC45" s="272"/>
      <c r="AD45" s="302"/>
      <c r="AE45" s="120"/>
      <c r="AF45" s="120">
        <v>4</v>
      </c>
      <c r="AG45" s="120"/>
      <c r="AH45" s="128">
        <f t="shared" si="34"/>
        <v>6</v>
      </c>
      <c r="AI45" s="128">
        <f t="shared" si="35"/>
        <v>6</v>
      </c>
      <c r="AJ45" s="107"/>
      <c r="AK45" s="177">
        <v>6</v>
      </c>
      <c r="AL45" s="107"/>
      <c r="AM45" s="107"/>
      <c r="AN45" s="107"/>
      <c r="AO45" s="169"/>
      <c r="AP45" s="107"/>
      <c r="AQ45" s="12"/>
      <c r="AR45" s="30"/>
      <c r="AS45" s="107"/>
      <c r="AT45" s="174">
        <v>6</v>
      </c>
      <c r="AU45" s="193">
        <f t="shared" si="13"/>
        <v>6</v>
      </c>
      <c r="AV45" s="11">
        <v>6</v>
      </c>
      <c r="AW45" s="198"/>
      <c r="AX45" s="199"/>
      <c r="AY45" s="199"/>
      <c r="AZ45" s="199"/>
      <c r="BA45" s="199"/>
      <c r="BB45" s="197">
        <f t="shared" si="14"/>
        <v>6</v>
      </c>
    </row>
    <row r="46" spans="1:89" ht="121.5" customHeight="1" x14ac:dyDescent="0.25">
      <c r="A46" s="282" t="s">
        <v>13</v>
      </c>
      <c r="B46" s="283"/>
      <c r="C46" s="283"/>
      <c r="D46" s="283"/>
      <c r="E46" s="283"/>
      <c r="F46" s="283"/>
      <c r="G46" s="284" t="s">
        <v>233</v>
      </c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A46" s="285"/>
      <c r="AB46" s="286"/>
      <c r="AC46" s="287"/>
      <c r="AD46" s="288"/>
      <c r="AE46" s="112" t="s">
        <v>21</v>
      </c>
      <c r="AF46" s="112" t="s">
        <v>22</v>
      </c>
      <c r="AG46" s="112"/>
      <c r="AH46" s="15">
        <f>SUM(AH47:AH52)</f>
        <v>528</v>
      </c>
      <c r="AI46" s="15">
        <f t="shared" ref="AI46:AJ46" si="37">SUM(AI47:AI52)</f>
        <v>528</v>
      </c>
      <c r="AJ46" s="15">
        <f t="shared" si="37"/>
        <v>72</v>
      </c>
      <c r="AK46" s="15">
        <f>AK47+AK48+AK49+AK50+AK51+AK52</f>
        <v>456</v>
      </c>
      <c r="AL46" s="15">
        <f t="shared" ref="AL46:AT46" si="38">SUM(AL47:AL52)</f>
        <v>36</v>
      </c>
      <c r="AM46" s="15">
        <f t="shared" si="38"/>
        <v>399</v>
      </c>
      <c r="AN46" s="15">
        <f t="shared" si="38"/>
        <v>288</v>
      </c>
      <c r="AO46" s="173">
        <f t="shared" si="38"/>
        <v>0</v>
      </c>
      <c r="AP46" s="15">
        <f t="shared" si="38"/>
        <v>15</v>
      </c>
      <c r="AQ46" s="15">
        <f t="shared" si="38"/>
        <v>0</v>
      </c>
      <c r="AR46" s="15">
        <f t="shared" si="38"/>
        <v>0</v>
      </c>
      <c r="AS46" s="15">
        <f t="shared" si="38"/>
        <v>54</v>
      </c>
      <c r="AT46" s="189">
        <f t="shared" si="38"/>
        <v>402</v>
      </c>
      <c r="AU46" s="196">
        <f t="shared" si="13"/>
        <v>528</v>
      </c>
      <c r="AV46" s="204">
        <f>SUM(AV47:AV52)</f>
        <v>6</v>
      </c>
      <c r="AW46" s="199"/>
      <c r="AX46" s="199"/>
      <c r="AY46" s="199"/>
      <c r="AZ46" s="199"/>
      <c r="BA46" s="199"/>
      <c r="BB46" s="197">
        <f t="shared" si="14"/>
        <v>456</v>
      </c>
    </row>
    <row r="47" spans="1:89" ht="45" customHeight="1" x14ac:dyDescent="0.25">
      <c r="A47" s="292" t="s">
        <v>33</v>
      </c>
      <c r="B47" s="308"/>
      <c r="C47" s="308"/>
      <c r="D47" s="308"/>
      <c r="E47" s="308"/>
      <c r="F47" s="308"/>
      <c r="G47" s="259" t="s">
        <v>234</v>
      </c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1"/>
      <c r="Y47" s="291"/>
      <c r="Z47" s="291"/>
      <c r="AA47" s="291"/>
      <c r="AB47" s="293"/>
      <c r="AC47" s="272"/>
      <c r="AD47" s="281"/>
      <c r="AE47" s="119"/>
      <c r="AF47" s="119">
        <v>3</v>
      </c>
      <c r="AG47" s="119"/>
      <c r="AH47" s="23">
        <f>AI47</f>
        <v>78</v>
      </c>
      <c r="AI47" s="23">
        <f>AK47+AJ47</f>
        <v>78</v>
      </c>
      <c r="AJ47" s="23">
        <v>24</v>
      </c>
      <c r="AK47" s="23">
        <f>AL47+AM47+AP47</f>
        <v>54</v>
      </c>
      <c r="AL47" s="23">
        <v>12</v>
      </c>
      <c r="AM47" s="23">
        <v>36</v>
      </c>
      <c r="AN47" s="23"/>
      <c r="AO47" s="169"/>
      <c r="AP47" s="23">
        <v>6</v>
      </c>
      <c r="AQ47" s="12"/>
      <c r="AR47" s="23"/>
      <c r="AS47" s="23">
        <v>54</v>
      </c>
      <c r="AT47" s="174"/>
      <c r="AU47" s="193">
        <f t="shared" si="13"/>
        <v>78</v>
      </c>
      <c r="AV47" s="199"/>
      <c r="AW47" s="199"/>
      <c r="AX47" s="199"/>
      <c r="AY47" s="199"/>
      <c r="AZ47" s="199"/>
      <c r="BA47" s="199"/>
      <c r="BB47" s="197">
        <f t="shared" si="14"/>
        <v>54</v>
      </c>
    </row>
    <row r="48" spans="1:89" ht="44.25" customHeight="1" x14ac:dyDescent="0.25">
      <c r="A48" s="299" t="s">
        <v>178</v>
      </c>
      <c r="B48" s="271"/>
      <c r="C48" s="80"/>
      <c r="D48" s="80"/>
      <c r="E48" s="80"/>
      <c r="F48" s="80"/>
      <c r="G48" s="259" t="s">
        <v>235</v>
      </c>
      <c r="H48" s="260"/>
      <c r="I48" s="260"/>
      <c r="J48" s="260"/>
      <c r="K48" s="260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272"/>
      <c r="AD48" s="304"/>
      <c r="AE48" s="117"/>
      <c r="AF48" s="263">
        <v>4</v>
      </c>
      <c r="AG48" s="117"/>
      <c r="AH48" s="128">
        <f t="shared" ref="AH48:AH52" si="39">AI48</f>
        <v>78</v>
      </c>
      <c r="AI48" s="128">
        <f t="shared" ref="AI48:AI52" si="40">AK48+AJ48</f>
        <v>78</v>
      </c>
      <c r="AJ48" s="79">
        <v>24</v>
      </c>
      <c r="AK48" s="177">
        <f t="shared" ref="AK48:AK51" si="41">AL48+AM48+AP48</f>
        <v>54</v>
      </c>
      <c r="AL48" s="79">
        <v>12</v>
      </c>
      <c r="AM48" s="79">
        <v>39</v>
      </c>
      <c r="AN48" s="79"/>
      <c r="AO48" s="169"/>
      <c r="AP48" s="177">
        <v>3</v>
      </c>
      <c r="AQ48" s="12"/>
      <c r="AR48" s="79"/>
      <c r="AS48" s="79"/>
      <c r="AT48" s="174">
        <v>54</v>
      </c>
      <c r="AU48" s="193">
        <f t="shared" si="13"/>
        <v>78</v>
      </c>
      <c r="AV48" s="199"/>
      <c r="AW48" s="199"/>
      <c r="AX48" s="199"/>
      <c r="AY48" s="199"/>
      <c r="AZ48" s="199"/>
      <c r="BA48" s="199"/>
      <c r="BB48" s="197">
        <f t="shared" si="14"/>
        <v>54</v>
      </c>
    </row>
    <row r="49" spans="1:54" ht="55.5" customHeight="1" x14ac:dyDescent="0.25">
      <c r="A49" s="292" t="s">
        <v>236</v>
      </c>
      <c r="B49" s="255"/>
      <c r="C49" s="255"/>
      <c r="D49" s="255"/>
      <c r="E49" s="255"/>
      <c r="F49" s="255"/>
      <c r="G49" s="259" t="s">
        <v>237</v>
      </c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1"/>
      <c r="AB49" s="293"/>
      <c r="AC49" s="272"/>
      <c r="AD49" s="281"/>
      <c r="AE49" s="119"/>
      <c r="AF49" s="264"/>
      <c r="AG49" s="119"/>
      <c r="AH49" s="128">
        <f t="shared" si="39"/>
        <v>78</v>
      </c>
      <c r="AI49" s="128">
        <f t="shared" si="40"/>
        <v>78</v>
      </c>
      <c r="AJ49" s="23">
        <v>24</v>
      </c>
      <c r="AK49" s="177">
        <f t="shared" si="41"/>
        <v>54</v>
      </c>
      <c r="AL49" s="23">
        <v>12</v>
      </c>
      <c r="AM49" s="23">
        <v>39</v>
      </c>
      <c r="AN49" s="23"/>
      <c r="AO49" s="169"/>
      <c r="AP49" s="150">
        <v>3</v>
      </c>
      <c r="AQ49" s="12"/>
      <c r="AR49" s="23"/>
      <c r="AS49" s="23"/>
      <c r="AT49" s="174">
        <v>54</v>
      </c>
      <c r="AU49" s="193">
        <f t="shared" si="13"/>
        <v>78</v>
      </c>
      <c r="AV49" s="199"/>
      <c r="AW49" s="199"/>
      <c r="AX49" s="199"/>
      <c r="AY49" s="199"/>
      <c r="AZ49" s="199"/>
      <c r="BA49" s="199"/>
      <c r="BB49" s="197">
        <f t="shared" si="14"/>
        <v>54</v>
      </c>
    </row>
    <row r="50" spans="1:54" ht="41.25" customHeight="1" x14ac:dyDescent="0.25">
      <c r="A50" s="299" t="s">
        <v>238</v>
      </c>
      <c r="B50" s="271"/>
      <c r="C50" s="97"/>
      <c r="D50" s="97"/>
      <c r="E50" s="97"/>
      <c r="F50" s="97"/>
      <c r="G50" s="259" t="s">
        <v>87</v>
      </c>
      <c r="H50" s="260"/>
      <c r="I50" s="260"/>
      <c r="J50" s="260"/>
      <c r="K50" s="260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9"/>
      <c r="AC50" s="272"/>
      <c r="AD50" s="281"/>
      <c r="AE50" s="119">
        <v>4</v>
      </c>
      <c r="AF50" s="119"/>
      <c r="AG50" s="119"/>
      <c r="AH50" s="128">
        <f t="shared" si="39"/>
        <v>144</v>
      </c>
      <c r="AI50" s="140">
        <f t="shared" si="40"/>
        <v>144</v>
      </c>
      <c r="AJ50" s="100"/>
      <c r="AK50" s="177">
        <f t="shared" si="41"/>
        <v>144</v>
      </c>
      <c r="AL50" s="100"/>
      <c r="AM50" s="100">
        <v>142</v>
      </c>
      <c r="AN50" s="100">
        <v>144</v>
      </c>
      <c r="AO50" s="169"/>
      <c r="AP50" s="100">
        <v>2</v>
      </c>
      <c r="AQ50" s="12"/>
      <c r="AR50" s="100"/>
      <c r="AS50" s="100"/>
      <c r="AT50" s="174">
        <v>144</v>
      </c>
      <c r="AU50" s="193">
        <f t="shared" si="13"/>
        <v>144</v>
      </c>
      <c r="AV50" s="199"/>
      <c r="AW50" s="199"/>
      <c r="AX50" s="199"/>
      <c r="AY50" s="199"/>
      <c r="AZ50" s="199"/>
      <c r="BA50" s="199"/>
      <c r="BB50" s="197">
        <f t="shared" si="14"/>
        <v>144</v>
      </c>
    </row>
    <row r="51" spans="1:54" ht="40.5" customHeight="1" x14ac:dyDescent="0.25">
      <c r="A51" s="299" t="s">
        <v>179</v>
      </c>
      <c r="B51" s="271"/>
      <c r="C51" s="81"/>
      <c r="D51" s="81"/>
      <c r="E51" s="81"/>
      <c r="F51" s="81"/>
      <c r="G51" s="259" t="s">
        <v>86</v>
      </c>
      <c r="H51" s="260"/>
      <c r="I51" s="260"/>
      <c r="J51" s="260"/>
      <c r="K51" s="260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5"/>
      <c r="AC51" s="272"/>
      <c r="AD51" s="304"/>
      <c r="AE51" s="117">
        <v>4</v>
      </c>
      <c r="AF51" s="117"/>
      <c r="AG51" s="117"/>
      <c r="AH51" s="128">
        <f t="shared" si="39"/>
        <v>144</v>
      </c>
      <c r="AI51" s="128">
        <f t="shared" si="40"/>
        <v>144</v>
      </c>
      <c r="AJ51" s="79"/>
      <c r="AK51" s="177">
        <f t="shared" si="41"/>
        <v>144</v>
      </c>
      <c r="AL51" s="79"/>
      <c r="AM51" s="79">
        <v>143</v>
      </c>
      <c r="AN51" s="79">
        <v>144</v>
      </c>
      <c r="AO51" s="169"/>
      <c r="AP51" s="79">
        <v>1</v>
      </c>
      <c r="AQ51" s="12"/>
      <c r="AR51" s="79"/>
      <c r="AS51" s="79"/>
      <c r="AT51" s="174">
        <v>144</v>
      </c>
      <c r="AU51" s="193">
        <f t="shared" si="13"/>
        <v>144</v>
      </c>
      <c r="AV51" s="199"/>
      <c r="AW51" s="199"/>
      <c r="AX51" s="199"/>
      <c r="AY51" s="199"/>
      <c r="AZ51" s="199"/>
      <c r="BA51" s="199"/>
      <c r="BB51" s="197">
        <f t="shared" si="14"/>
        <v>144</v>
      </c>
    </row>
    <row r="52" spans="1:54" ht="49.5" customHeight="1" x14ac:dyDescent="0.25">
      <c r="A52" s="299"/>
      <c r="B52" s="271"/>
      <c r="C52" s="104"/>
      <c r="D52" s="104"/>
      <c r="E52" s="104"/>
      <c r="F52" s="104"/>
      <c r="G52" s="259" t="s">
        <v>199</v>
      </c>
      <c r="H52" s="260"/>
      <c r="I52" s="260"/>
      <c r="J52" s="260"/>
      <c r="K52" s="260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6"/>
      <c r="AC52" s="272"/>
      <c r="AD52" s="302"/>
      <c r="AE52" s="121"/>
      <c r="AF52" s="121">
        <v>4</v>
      </c>
      <c r="AG52" s="121"/>
      <c r="AH52" s="128">
        <f t="shared" si="39"/>
        <v>6</v>
      </c>
      <c r="AI52" s="128">
        <f t="shared" si="40"/>
        <v>6</v>
      </c>
      <c r="AJ52" s="107"/>
      <c r="AK52" s="177">
        <v>6</v>
      </c>
      <c r="AL52" s="107"/>
      <c r="AM52" s="107"/>
      <c r="AN52" s="107"/>
      <c r="AO52" s="169"/>
      <c r="AP52" s="107"/>
      <c r="AQ52" s="12"/>
      <c r="AR52" s="107"/>
      <c r="AS52" s="107"/>
      <c r="AT52" s="174">
        <v>6</v>
      </c>
      <c r="AU52" s="193">
        <f t="shared" si="13"/>
        <v>6</v>
      </c>
      <c r="AV52" s="34">
        <v>6</v>
      </c>
      <c r="AW52" s="199"/>
      <c r="AX52" s="199"/>
      <c r="AY52" s="199"/>
      <c r="AZ52" s="199"/>
      <c r="BA52" s="199"/>
      <c r="BB52" s="197">
        <f t="shared" si="14"/>
        <v>6</v>
      </c>
    </row>
    <row r="53" spans="1:54" ht="103.5" customHeight="1" x14ac:dyDescent="0.25">
      <c r="A53" s="277" t="s">
        <v>250</v>
      </c>
      <c r="B53" s="278"/>
      <c r="C53" s="205"/>
      <c r="D53" s="205"/>
      <c r="E53" s="205"/>
      <c r="F53" s="205"/>
      <c r="G53" s="275" t="s">
        <v>249</v>
      </c>
      <c r="H53" s="276"/>
      <c r="I53" s="276"/>
      <c r="J53" s="276"/>
      <c r="K53" s="206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79"/>
      <c r="AD53" s="280"/>
      <c r="AE53" s="208">
        <v>2</v>
      </c>
      <c r="AF53" s="208">
        <v>2</v>
      </c>
      <c r="AG53" s="208"/>
      <c r="AH53" s="208">
        <f>SUM(AH54:AH58)</f>
        <v>244</v>
      </c>
      <c r="AI53" s="208">
        <f t="shared" ref="AI53:AV53" si="42">SUM(AI54:AI58)</f>
        <v>244</v>
      </c>
      <c r="AJ53" s="208">
        <f t="shared" si="42"/>
        <v>4</v>
      </c>
      <c r="AK53" s="208">
        <f>SUM(AK54:AK58)</f>
        <v>240</v>
      </c>
      <c r="AL53" s="208">
        <f t="shared" si="42"/>
        <v>23</v>
      </c>
      <c r="AM53" s="208">
        <f t="shared" si="42"/>
        <v>202</v>
      </c>
      <c r="AN53" s="208">
        <f t="shared" si="42"/>
        <v>144</v>
      </c>
      <c r="AO53" s="208">
        <f t="shared" si="42"/>
        <v>0</v>
      </c>
      <c r="AP53" s="208">
        <f t="shared" si="42"/>
        <v>9</v>
      </c>
      <c r="AQ53" s="208">
        <f t="shared" si="42"/>
        <v>0</v>
      </c>
      <c r="AR53" s="208">
        <f t="shared" si="42"/>
        <v>0</v>
      </c>
      <c r="AS53" s="208">
        <f t="shared" si="42"/>
        <v>162</v>
      </c>
      <c r="AT53" s="208">
        <f t="shared" si="42"/>
        <v>78</v>
      </c>
      <c r="AU53" s="208">
        <f t="shared" si="42"/>
        <v>0</v>
      </c>
      <c r="AV53" s="208">
        <f t="shared" si="42"/>
        <v>240</v>
      </c>
      <c r="AW53" s="200"/>
      <c r="AX53" s="200"/>
      <c r="AY53" s="200"/>
      <c r="AZ53" s="200"/>
      <c r="BA53" s="200"/>
      <c r="BB53" s="197">
        <f>SUM(AQ53:AT53)</f>
        <v>240</v>
      </c>
    </row>
    <row r="54" spans="1:54" ht="97.5" customHeight="1" x14ac:dyDescent="0.25">
      <c r="A54" s="255" t="s">
        <v>259</v>
      </c>
      <c r="B54" s="256"/>
      <c r="C54" s="176"/>
      <c r="D54" s="176"/>
      <c r="E54" s="176"/>
      <c r="F54" s="176"/>
      <c r="G54" s="261" t="s">
        <v>251</v>
      </c>
      <c r="H54" s="262"/>
      <c r="I54" s="262"/>
      <c r="J54" s="262"/>
      <c r="K54" s="183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257"/>
      <c r="AD54" s="258"/>
      <c r="AE54" s="150"/>
      <c r="AF54" s="263">
        <v>3</v>
      </c>
      <c r="AG54" s="150"/>
      <c r="AH54" s="177">
        <f>AI54</f>
        <v>44</v>
      </c>
      <c r="AI54" s="177">
        <f>AJ54+AK54</f>
        <v>44</v>
      </c>
      <c r="AJ54" s="177">
        <v>2</v>
      </c>
      <c r="AK54" s="177">
        <f>AL54+AM54+AP54</f>
        <v>42</v>
      </c>
      <c r="AL54" s="177">
        <v>23</v>
      </c>
      <c r="AM54" s="177">
        <v>16</v>
      </c>
      <c r="AN54" s="177"/>
      <c r="AO54" s="169"/>
      <c r="AP54" s="184">
        <v>3</v>
      </c>
      <c r="AQ54" s="177"/>
      <c r="AR54" s="177"/>
      <c r="AS54" s="177">
        <v>48</v>
      </c>
      <c r="AT54" s="177"/>
      <c r="AU54" s="193"/>
      <c r="AV54" s="34">
        <v>42</v>
      </c>
      <c r="AW54" s="199"/>
      <c r="AX54" s="199"/>
      <c r="AY54" s="199"/>
      <c r="AZ54" s="199"/>
      <c r="BA54" s="199"/>
      <c r="BB54" s="197">
        <f t="shared" si="14"/>
        <v>48</v>
      </c>
    </row>
    <row r="55" spans="1:54" ht="84.75" customHeight="1" x14ac:dyDescent="0.25">
      <c r="A55" s="255" t="s">
        <v>260</v>
      </c>
      <c r="B55" s="256"/>
      <c r="C55" s="176"/>
      <c r="D55" s="176"/>
      <c r="E55" s="176"/>
      <c r="F55" s="176"/>
      <c r="G55" s="261" t="s">
        <v>252</v>
      </c>
      <c r="H55" s="262"/>
      <c r="I55" s="262"/>
      <c r="J55" s="262"/>
      <c r="K55" s="183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257"/>
      <c r="AD55" s="258"/>
      <c r="AE55" s="150"/>
      <c r="AF55" s="264"/>
      <c r="AG55" s="150"/>
      <c r="AH55" s="177">
        <f t="shared" ref="AH55:AH57" si="43">AI55</f>
        <v>50</v>
      </c>
      <c r="AI55" s="177">
        <f t="shared" ref="AI55:AI57" si="44">AJ55+AK55</f>
        <v>50</v>
      </c>
      <c r="AJ55" s="177">
        <v>2</v>
      </c>
      <c r="AK55" s="177">
        <f>AL55+AM55+AP55</f>
        <v>48</v>
      </c>
      <c r="AL55" s="177">
        <v>0</v>
      </c>
      <c r="AM55" s="177">
        <v>45</v>
      </c>
      <c r="AN55" s="177"/>
      <c r="AO55" s="169"/>
      <c r="AP55" s="150">
        <v>3</v>
      </c>
      <c r="AQ55" s="177"/>
      <c r="AR55" s="177"/>
      <c r="AS55" s="177">
        <v>42</v>
      </c>
      <c r="AT55" s="177"/>
      <c r="AU55" s="193"/>
      <c r="AV55" s="34">
        <v>48</v>
      </c>
      <c r="AW55" s="199"/>
      <c r="AX55" s="199"/>
      <c r="AY55" s="199"/>
      <c r="AZ55" s="199"/>
      <c r="BA55" s="199"/>
      <c r="BB55" s="197">
        <f t="shared" si="14"/>
        <v>42</v>
      </c>
    </row>
    <row r="56" spans="1:54" ht="49.5" customHeight="1" x14ac:dyDescent="0.25">
      <c r="A56" s="255" t="s">
        <v>253</v>
      </c>
      <c r="B56" s="256"/>
      <c r="C56" s="176"/>
      <c r="D56" s="176"/>
      <c r="E56" s="176"/>
      <c r="F56" s="176"/>
      <c r="G56" s="259" t="s">
        <v>87</v>
      </c>
      <c r="H56" s="260"/>
      <c r="I56" s="260"/>
      <c r="J56" s="260"/>
      <c r="K56" s="260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257"/>
      <c r="AD56" s="258"/>
      <c r="AE56" s="150">
        <v>3</v>
      </c>
      <c r="AF56" s="150"/>
      <c r="AG56" s="150"/>
      <c r="AH56" s="177">
        <f t="shared" si="43"/>
        <v>72</v>
      </c>
      <c r="AI56" s="177">
        <f t="shared" si="44"/>
        <v>72</v>
      </c>
      <c r="AJ56" s="177"/>
      <c r="AK56" s="177">
        <f t="shared" ref="AK56:AK57" si="45">AL56+AM56+AP56</f>
        <v>72</v>
      </c>
      <c r="AL56" s="177">
        <v>0</v>
      </c>
      <c r="AM56" s="177">
        <v>70</v>
      </c>
      <c r="AN56" s="177">
        <v>72</v>
      </c>
      <c r="AO56" s="169"/>
      <c r="AP56" s="177">
        <v>2</v>
      </c>
      <c r="AQ56" s="177"/>
      <c r="AR56" s="177"/>
      <c r="AS56" s="177">
        <v>72</v>
      </c>
      <c r="AT56" s="177"/>
      <c r="AU56" s="193"/>
      <c r="AV56" s="34">
        <v>72</v>
      </c>
      <c r="AW56" s="199"/>
      <c r="AX56" s="199"/>
      <c r="AY56" s="199"/>
      <c r="AZ56" s="199"/>
      <c r="BA56" s="199"/>
      <c r="BB56" s="197">
        <f t="shared" si="14"/>
        <v>72</v>
      </c>
    </row>
    <row r="57" spans="1:54" ht="49.5" customHeight="1" x14ac:dyDescent="0.25">
      <c r="A57" s="255" t="s">
        <v>254</v>
      </c>
      <c r="B57" s="256"/>
      <c r="C57" s="176"/>
      <c r="D57" s="176"/>
      <c r="E57" s="176"/>
      <c r="F57" s="176"/>
      <c r="G57" s="259" t="s">
        <v>86</v>
      </c>
      <c r="H57" s="260"/>
      <c r="I57" s="260"/>
      <c r="J57" s="260"/>
      <c r="K57" s="260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257"/>
      <c r="AD57" s="258"/>
      <c r="AE57" s="150">
        <v>4</v>
      </c>
      <c r="AF57" s="150"/>
      <c r="AG57" s="150"/>
      <c r="AH57" s="177">
        <f t="shared" si="43"/>
        <v>72</v>
      </c>
      <c r="AI57" s="177">
        <f t="shared" si="44"/>
        <v>72</v>
      </c>
      <c r="AJ57" s="177"/>
      <c r="AK57" s="177">
        <f t="shared" si="45"/>
        <v>72</v>
      </c>
      <c r="AL57" s="177"/>
      <c r="AM57" s="177">
        <v>71</v>
      </c>
      <c r="AN57" s="177">
        <v>72</v>
      </c>
      <c r="AO57" s="169"/>
      <c r="AP57" s="177">
        <v>1</v>
      </c>
      <c r="AQ57" s="177"/>
      <c r="AR57" s="177"/>
      <c r="AS57" s="177"/>
      <c r="AT57" s="177">
        <v>72</v>
      </c>
      <c r="AU57" s="193"/>
      <c r="AV57" s="34">
        <v>72</v>
      </c>
      <c r="AW57" s="199"/>
      <c r="AX57" s="199"/>
      <c r="AY57" s="199"/>
      <c r="AZ57" s="199"/>
      <c r="BA57" s="199"/>
      <c r="BB57" s="197">
        <f>SUM(AQ57:AT57)</f>
        <v>72</v>
      </c>
    </row>
    <row r="58" spans="1:54" ht="49.5" customHeight="1" x14ac:dyDescent="0.25">
      <c r="A58" s="255"/>
      <c r="B58" s="256"/>
      <c r="C58" s="176"/>
      <c r="D58" s="176"/>
      <c r="E58" s="176"/>
      <c r="F58" s="176"/>
      <c r="G58" s="261" t="s">
        <v>255</v>
      </c>
      <c r="H58" s="262"/>
      <c r="I58" s="262"/>
      <c r="J58" s="262"/>
      <c r="K58" s="183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257"/>
      <c r="AD58" s="258"/>
      <c r="AE58" s="150"/>
      <c r="AF58" s="150">
        <v>4</v>
      </c>
      <c r="AG58" s="150"/>
      <c r="AH58" s="177">
        <v>6</v>
      </c>
      <c r="AI58" s="177">
        <v>6</v>
      </c>
      <c r="AJ58" s="177"/>
      <c r="AK58" s="177">
        <v>6</v>
      </c>
      <c r="AL58" s="177"/>
      <c r="AM58" s="177"/>
      <c r="AN58" s="177"/>
      <c r="AO58" s="169"/>
      <c r="AP58" s="177"/>
      <c r="AQ58" s="177"/>
      <c r="AR58" s="177"/>
      <c r="AS58" s="177"/>
      <c r="AT58" s="177">
        <v>6</v>
      </c>
      <c r="AU58" s="193"/>
      <c r="AV58" s="34">
        <v>6</v>
      </c>
      <c r="AW58" s="199"/>
      <c r="AX58" s="199"/>
      <c r="AY58" s="199"/>
      <c r="AZ58" s="199"/>
      <c r="BA58" s="199"/>
      <c r="BB58" s="197">
        <f>SUM(AQ58:AT58)</f>
        <v>6</v>
      </c>
    </row>
    <row r="59" spans="1:54" ht="18.75" x14ac:dyDescent="0.25">
      <c r="A59" s="305" t="s">
        <v>60</v>
      </c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16"/>
      <c r="AB59" s="16"/>
      <c r="AC59" s="307"/>
      <c r="AD59" s="307"/>
      <c r="AE59" s="307"/>
      <c r="AF59" s="307"/>
      <c r="AG59" s="307"/>
      <c r="AH59" s="307"/>
      <c r="AI59" s="307"/>
      <c r="AJ59" s="307"/>
      <c r="AK59" s="307"/>
      <c r="AL59" s="307"/>
      <c r="AM59" s="307"/>
      <c r="AN59" s="307"/>
      <c r="AO59" s="307"/>
      <c r="AP59" s="307"/>
      <c r="AQ59" s="307"/>
      <c r="AR59" s="307"/>
      <c r="AS59" s="307"/>
      <c r="AT59" s="307"/>
      <c r="AU59" s="192"/>
      <c r="AV59" s="199"/>
      <c r="AW59" s="199"/>
      <c r="AX59" s="199"/>
      <c r="AY59" s="199"/>
      <c r="AZ59" s="199"/>
      <c r="BA59" s="199"/>
      <c r="BB59" s="197">
        <f t="shared" si="14"/>
        <v>0</v>
      </c>
    </row>
    <row r="60" spans="1:54" ht="18.75" x14ac:dyDescent="0.25">
      <c r="A60" s="308" t="s">
        <v>36</v>
      </c>
      <c r="B60" s="255"/>
      <c r="C60" s="255"/>
      <c r="D60" s="255"/>
      <c r="E60" s="255"/>
      <c r="F60" s="255"/>
      <c r="G60" s="309" t="s">
        <v>53</v>
      </c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380"/>
      <c r="AD60" s="381"/>
      <c r="AE60" s="83"/>
      <c r="AF60" s="83"/>
      <c r="AG60" s="83"/>
      <c r="AH60" s="83"/>
      <c r="AI60" s="83"/>
      <c r="AJ60" s="83"/>
      <c r="AK60" s="86"/>
      <c r="AL60" s="83"/>
      <c r="AM60" s="83"/>
      <c r="AN60" s="83"/>
      <c r="AO60" s="83"/>
      <c r="AP60" s="83"/>
      <c r="AQ60" s="79"/>
      <c r="AR60" s="79"/>
      <c r="AS60" s="79"/>
      <c r="AT60" s="174">
        <v>36</v>
      </c>
      <c r="AU60" s="192"/>
      <c r="AV60" s="199"/>
      <c r="AW60" s="199"/>
      <c r="AX60" s="199"/>
      <c r="AY60" s="199"/>
      <c r="AZ60" s="199"/>
      <c r="BA60" s="199"/>
      <c r="BB60" s="197">
        <f t="shared" si="14"/>
        <v>36</v>
      </c>
    </row>
    <row r="61" spans="1:54" ht="18.75" x14ac:dyDescent="0.25">
      <c r="A61" s="378" t="s">
        <v>19</v>
      </c>
      <c r="B61" s="378"/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378"/>
      <c r="R61" s="378"/>
      <c r="S61" s="378"/>
      <c r="T61" s="378"/>
      <c r="U61" s="378"/>
      <c r="V61" s="378"/>
      <c r="W61" s="378"/>
      <c r="X61" s="378"/>
      <c r="Y61" s="378"/>
      <c r="Z61" s="378"/>
      <c r="AA61" s="378"/>
      <c r="AB61" s="378"/>
      <c r="AC61" s="379" t="s">
        <v>20</v>
      </c>
      <c r="AD61" s="379"/>
      <c r="AE61" s="9">
        <f>AE8+AE24+AE31+AE37</f>
        <v>24</v>
      </c>
      <c r="AF61" s="9">
        <f>AF8+AF24+AF31+AF37</f>
        <v>14</v>
      </c>
      <c r="AG61" s="102"/>
      <c r="AH61" s="9">
        <f>AH8+AH24+AH31+AH37</f>
        <v>3158</v>
      </c>
      <c r="AI61" s="9">
        <f t="shared" ref="AI61:AJ61" si="46">AI8+AI24+AI31+AI37</f>
        <v>3158</v>
      </c>
      <c r="AJ61" s="9">
        <f t="shared" si="46"/>
        <v>242</v>
      </c>
      <c r="AK61" s="9">
        <f>AK8+AK24+AK31+AK37+AT62</f>
        <v>2952</v>
      </c>
      <c r="AL61" s="9">
        <f>AL8+AL24+AL31+AL37</f>
        <v>1024</v>
      </c>
      <c r="AM61" s="9">
        <f>AM8+AM24+AM31+AM37</f>
        <v>1755</v>
      </c>
      <c r="AN61" s="9">
        <f>AN38+AN46</f>
        <v>468</v>
      </c>
      <c r="AO61" s="9">
        <v>35</v>
      </c>
      <c r="AP61" s="9">
        <f>AP8+AP31+AP37</f>
        <v>107</v>
      </c>
      <c r="AQ61" s="9">
        <f>AQ8+AQ24+AQ31+AQ37</f>
        <v>612</v>
      </c>
      <c r="AR61" s="9">
        <f t="shared" ref="AR61:AS61" si="47">AR8+AR24+AR31+AR37</f>
        <v>864</v>
      </c>
      <c r="AS61" s="9">
        <f t="shared" si="47"/>
        <v>612</v>
      </c>
      <c r="AT61" s="185">
        <f>AT8+AT24+AT31+AT37+AT62</f>
        <v>864</v>
      </c>
      <c r="AU61" s="194">
        <f>AI61</f>
        <v>3158</v>
      </c>
      <c r="AV61" s="201">
        <f>AV8+AV24+AV31+AV37</f>
        <v>432</v>
      </c>
      <c r="AW61" s="199"/>
      <c r="AX61" s="199"/>
      <c r="AY61" s="199"/>
      <c r="AZ61" s="199"/>
      <c r="BA61" s="199"/>
      <c r="BB61" s="197">
        <f>SUM(AQ61:AT61)</f>
        <v>2952</v>
      </c>
    </row>
    <row r="62" spans="1:54" ht="18.75" x14ac:dyDescent="0.2">
      <c r="A62" s="308" t="s">
        <v>37</v>
      </c>
      <c r="B62" s="255"/>
      <c r="C62" s="255"/>
      <c r="D62" s="255"/>
      <c r="E62" s="255"/>
      <c r="F62" s="255"/>
      <c r="G62" s="309" t="s">
        <v>71</v>
      </c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316"/>
      <c r="AD62" s="317"/>
      <c r="AE62" s="17"/>
      <c r="AF62" s="17"/>
      <c r="AG62" s="17"/>
      <c r="AH62" s="13"/>
      <c r="AI62" s="13"/>
      <c r="AJ62" s="13"/>
      <c r="AK62" s="86"/>
      <c r="AL62" s="13"/>
      <c r="AM62" s="13"/>
      <c r="AN62" s="13"/>
      <c r="AO62" s="13"/>
      <c r="AP62" s="13"/>
      <c r="AQ62" s="83"/>
      <c r="AR62" s="79"/>
      <c r="AS62" s="79"/>
      <c r="AT62" s="79">
        <v>36</v>
      </c>
    </row>
    <row r="63" spans="1:54" ht="12.75" customHeight="1" x14ac:dyDescent="0.2">
      <c r="A63" s="261" t="s">
        <v>243</v>
      </c>
      <c r="B63" s="310"/>
      <c r="C63" s="310"/>
      <c r="D63" s="310"/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310"/>
      <c r="AF63" s="310"/>
      <c r="AG63" s="310"/>
      <c r="AH63" s="310"/>
      <c r="AI63" s="310"/>
      <c r="AJ63" s="310"/>
      <c r="AK63" s="311" t="s">
        <v>19</v>
      </c>
      <c r="AL63" s="303" t="s">
        <v>38</v>
      </c>
      <c r="AM63" s="303"/>
      <c r="AN63" s="303"/>
      <c r="AO63" s="303"/>
      <c r="AP63" s="303"/>
      <c r="AQ63" s="312">
        <f>AQ8+AQ24+AQ31+AQ39+AQ40+AQ41+AQ42+AQ47+AQ48+AQ49+AQ54+AQ55</f>
        <v>612</v>
      </c>
      <c r="AR63" s="312">
        <f t="shared" ref="AR63:AT63" si="48">AR8+AR24+AR31+AR39+AR40+AR41+AR42+AR47+AR48+AR49+AR54+AR55</f>
        <v>864</v>
      </c>
      <c r="AS63" s="312">
        <f t="shared" si="48"/>
        <v>468</v>
      </c>
      <c r="AT63" s="312">
        <f t="shared" si="48"/>
        <v>342</v>
      </c>
      <c r="AU63" s="375">
        <f>SUM(AQ63:AT64)</f>
        <v>2286</v>
      </c>
    </row>
    <row r="64" spans="1:54" ht="12.75" customHeight="1" x14ac:dyDescent="0.2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310"/>
      <c r="AG64" s="310"/>
      <c r="AH64" s="310"/>
      <c r="AI64" s="310"/>
      <c r="AJ64" s="310"/>
      <c r="AK64" s="311"/>
      <c r="AL64" s="303"/>
      <c r="AM64" s="303"/>
      <c r="AN64" s="303"/>
      <c r="AO64" s="303"/>
      <c r="AP64" s="303"/>
      <c r="AQ64" s="257"/>
      <c r="AR64" s="257"/>
      <c r="AS64" s="257"/>
      <c r="AT64" s="257"/>
      <c r="AU64" s="376"/>
    </row>
    <row r="65" spans="1:47" ht="12.75" customHeight="1" x14ac:dyDescent="0.2">
      <c r="A65" s="310"/>
      <c r="B65" s="310"/>
      <c r="C65" s="310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310"/>
      <c r="AI65" s="310"/>
      <c r="AJ65" s="310"/>
      <c r="AK65" s="311"/>
      <c r="AL65" s="303" t="s">
        <v>43</v>
      </c>
      <c r="AM65" s="303"/>
      <c r="AN65" s="303"/>
      <c r="AO65" s="303"/>
      <c r="AP65" s="303"/>
      <c r="AQ65" s="257">
        <f>AQ43+AQ50+AQ56</f>
        <v>0</v>
      </c>
      <c r="AR65" s="257">
        <f t="shared" ref="AR65:AT65" si="49">AR43+AR50+AR56</f>
        <v>0</v>
      </c>
      <c r="AS65" s="257">
        <f t="shared" si="49"/>
        <v>144</v>
      </c>
      <c r="AT65" s="257">
        <f t="shared" si="49"/>
        <v>144</v>
      </c>
      <c r="AU65" s="376">
        <f>SUM(AQ65:AT66)</f>
        <v>288</v>
      </c>
    </row>
    <row r="66" spans="1:47" ht="12.75" customHeight="1" x14ac:dyDescent="0.2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1"/>
      <c r="AL66" s="303"/>
      <c r="AM66" s="303"/>
      <c r="AN66" s="303"/>
      <c r="AO66" s="303"/>
      <c r="AP66" s="303"/>
      <c r="AQ66" s="257"/>
      <c r="AR66" s="257"/>
      <c r="AS66" s="257"/>
      <c r="AT66" s="257"/>
      <c r="AU66" s="376"/>
    </row>
    <row r="67" spans="1:47" ht="18.75" x14ac:dyDescent="0.2">
      <c r="A67" s="310"/>
      <c r="B67" s="310"/>
      <c r="C67" s="310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1"/>
      <c r="AL67" s="303" t="s">
        <v>42</v>
      </c>
      <c r="AM67" s="303"/>
      <c r="AN67" s="303"/>
      <c r="AO67" s="303"/>
      <c r="AP67" s="303"/>
      <c r="AQ67" s="5">
        <f>AQ44+AQ51+AQ57</f>
        <v>0</v>
      </c>
      <c r="AR67" s="177">
        <f t="shared" ref="AR67:AT67" si="50">AR44+AR51+AR57</f>
        <v>0</v>
      </c>
      <c r="AS67" s="177">
        <f t="shared" si="50"/>
        <v>0</v>
      </c>
      <c r="AT67" s="177">
        <f t="shared" si="50"/>
        <v>324</v>
      </c>
      <c r="AU67" s="209">
        <f>SUM(AQ67:AT67)</f>
        <v>324</v>
      </c>
    </row>
    <row r="68" spans="1:47" ht="18.75" x14ac:dyDescent="0.25">
      <c r="A68" s="310"/>
      <c r="B68" s="310"/>
      <c r="C68" s="310"/>
      <c r="D68" s="310"/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1"/>
      <c r="AL68" s="303" t="s">
        <v>39</v>
      </c>
      <c r="AM68" s="303"/>
      <c r="AN68" s="303"/>
      <c r="AO68" s="303"/>
      <c r="AP68" s="303"/>
      <c r="AQ68" s="5">
        <v>0</v>
      </c>
      <c r="AR68" s="136">
        <v>6</v>
      </c>
      <c r="AS68" s="5">
        <v>3</v>
      </c>
      <c r="AT68" s="5">
        <v>2</v>
      </c>
      <c r="AU68" s="210">
        <f>SUM(AQ68:AT68)</f>
        <v>11</v>
      </c>
    </row>
    <row r="69" spans="1:47" ht="18.75" x14ac:dyDescent="0.25">
      <c r="A69" s="310"/>
      <c r="B69" s="310"/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1"/>
      <c r="AL69" s="313" t="s">
        <v>69</v>
      </c>
      <c r="AM69" s="314"/>
      <c r="AN69" s="314"/>
      <c r="AO69" s="314"/>
      <c r="AP69" s="315"/>
      <c r="AQ69" s="82"/>
      <c r="AR69" s="82"/>
      <c r="AS69" s="82"/>
      <c r="AT69" s="82">
        <v>3</v>
      </c>
      <c r="AU69" s="210">
        <f>SUM(AQ69:AT69)</f>
        <v>3</v>
      </c>
    </row>
    <row r="70" spans="1:47" ht="12.75" customHeight="1" x14ac:dyDescent="0.2">
      <c r="A70" s="310"/>
      <c r="B70" s="310"/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1"/>
      <c r="AL70" s="303" t="s">
        <v>41</v>
      </c>
      <c r="AM70" s="303"/>
      <c r="AN70" s="303"/>
      <c r="AO70" s="303"/>
      <c r="AP70" s="303"/>
      <c r="AQ70" s="257">
        <v>4</v>
      </c>
      <c r="AR70" s="257">
        <v>7</v>
      </c>
      <c r="AS70" s="257">
        <v>4</v>
      </c>
      <c r="AT70" s="257">
        <v>9</v>
      </c>
      <c r="AU70" s="376">
        <f>SUM(AQ70:AT70)</f>
        <v>24</v>
      </c>
    </row>
    <row r="71" spans="1:47" ht="12.75" customHeight="1" x14ac:dyDescent="0.2">
      <c r="A71" s="310"/>
      <c r="B71" s="310"/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310"/>
      <c r="AG71" s="310"/>
      <c r="AH71" s="310"/>
      <c r="AI71" s="310"/>
      <c r="AJ71" s="310"/>
      <c r="AK71" s="311"/>
      <c r="AL71" s="303"/>
      <c r="AM71" s="303"/>
      <c r="AN71" s="303"/>
      <c r="AO71" s="303"/>
      <c r="AP71" s="303"/>
      <c r="AQ71" s="257"/>
      <c r="AR71" s="257"/>
      <c r="AS71" s="257"/>
      <c r="AT71" s="257"/>
      <c r="AU71" s="376"/>
    </row>
    <row r="72" spans="1:47" ht="12.75" customHeight="1" x14ac:dyDescent="0.2">
      <c r="A72" s="310"/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11"/>
      <c r="AL72" s="303" t="s">
        <v>40</v>
      </c>
      <c r="AM72" s="303"/>
      <c r="AN72" s="303"/>
      <c r="AO72" s="303"/>
      <c r="AP72" s="303"/>
      <c r="AQ72" s="257">
        <v>1</v>
      </c>
      <c r="AR72" s="257"/>
      <c r="AS72" s="257"/>
      <c r="AT72" s="257"/>
      <c r="AU72" s="376">
        <f>SUM(AQ72:AT72)</f>
        <v>1</v>
      </c>
    </row>
    <row r="73" spans="1:47" ht="13.5" customHeight="1" x14ac:dyDescent="0.2">
      <c r="A73" s="310"/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/>
      <c r="AG73" s="310"/>
      <c r="AH73" s="310"/>
      <c r="AI73" s="310"/>
      <c r="AJ73" s="310"/>
      <c r="AK73" s="311"/>
      <c r="AL73" s="303"/>
      <c r="AM73" s="303"/>
      <c r="AN73" s="303"/>
      <c r="AO73" s="303"/>
      <c r="AP73" s="303"/>
      <c r="AQ73" s="257"/>
      <c r="AR73" s="257"/>
      <c r="AS73" s="257"/>
      <c r="AT73" s="257"/>
      <c r="AU73" s="376"/>
    </row>
    <row r="74" spans="1:4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  <c r="AI74" s="19"/>
      <c r="AJ74" s="19"/>
      <c r="AK74" s="20"/>
      <c r="AL74" s="19"/>
      <c r="AM74" s="19"/>
      <c r="AN74" s="19"/>
      <c r="AO74" s="19"/>
      <c r="AP74" s="19"/>
      <c r="AQ74" s="21"/>
      <c r="AR74" s="21"/>
      <c r="AS74" s="21"/>
      <c r="AT74" s="21"/>
    </row>
    <row r="75" spans="1:47" ht="33" customHeight="1" x14ac:dyDescent="0.25">
      <c r="A75" s="296"/>
      <c r="B75" s="296"/>
      <c r="C75" s="297"/>
      <c r="D75" s="297"/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I75" s="297"/>
      <c r="AJ75" s="297"/>
      <c r="AK75" s="297"/>
      <c r="AL75" s="297"/>
      <c r="AM75" s="297"/>
      <c r="AN75" s="297"/>
      <c r="AO75" s="297"/>
      <c r="AP75" s="297"/>
      <c r="AQ75" s="22"/>
      <c r="AR75" s="22"/>
      <c r="AS75" s="22"/>
      <c r="AT75" s="22"/>
    </row>
    <row r="76" spans="1:4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  <c r="AI76" s="19"/>
      <c r="AJ76" s="296"/>
      <c r="AK76" s="296"/>
      <c r="AL76" s="296"/>
      <c r="AM76" s="296"/>
      <c r="AN76" s="296"/>
      <c r="AO76" s="296"/>
      <c r="AP76" s="19"/>
      <c r="AQ76" s="21"/>
      <c r="AR76" s="298"/>
      <c r="AS76" s="298"/>
      <c r="AT76" s="298"/>
    </row>
    <row r="77" spans="1:4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7"/>
      <c r="AI77" s="7"/>
      <c r="AJ77" s="7"/>
      <c r="AK77" s="25"/>
      <c r="AL77" s="7"/>
      <c r="AM77" s="7"/>
      <c r="AN77" s="7"/>
      <c r="AO77" s="7"/>
      <c r="AP77" s="7"/>
      <c r="AQ77" s="6"/>
      <c r="AR77" s="6"/>
      <c r="AS77" s="6"/>
      <c r="AT77" s="6"/>
    </row>
    <row r="78" spans="1:4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7"/>
      <c r="AI78" s="7"/>
      <c r="AJ78" s="7"/>
      <c r="AK78" s="7"/>
      <c r="AL78" s="7"/>
      <c r="AM78" s="7"/>
      <c r="AN78" s="7"/>
      <c r="AO78" s="7"/>
      <c r="AP78" s="7"/>
      <c r="AQ78" s="6"/>
      <c r="AR78" s="6"/>
      <c r="AS78" s="6"/>
      <c r="AT78" s="6"/>
    </row>
  </sheetData>
  <customSheetViews>
    <customSheetView guid="{6BB9DD90-062B-460C-B0F2-2255669D5D62}" scale="70" fitToPage="1" hiddenColumns="1" topLeftCell="A4">
      <selection activeCell="A4" sqref="A4:AS4"/>
      <pageMargins left="0.25" right="0.25" top="0.75" bottom="0.75" header="0.3" footer="0.3"/>
      <pageSetup paperSize="9" scale="54" fitToHeight="0" orientation="landscape" verticalDpi="0" r:id="rId1"/>
    </customSheetView>
    <customSheetView guid="{BC0C49CB-A801-404A-B663-510A2D1F4927}" scale="70" fitToPage="1" hiddenColumns="1" topLeftCell="A4">
      <selection activeCell="A4" sqref="A4:AS4"/>
      <pageMargins left="0.25" right="0.25" top="0.75" bottom="0.75" header="0.3" footer="0.3"/>
      <pageSetup paperSize="9" scale="54" fitToHeight="0" orientation="landscape" verticalDpi="0" r:id="rId2"/>
    </customSheetView>
  </customSheetViews>
  <mergeCells count="247">
    <mergeCell ref="AU63:AU64"/>
    <mergeCell ref="AU65:AU66"/>
    <mergeCell ref="AU70:AU71"/>
    <mergeCell ref="AU72:AU73"/>
    <mergeCell ref="A41:B41"/>
    <mergeCell ref="G41:J41"/>
    <mergeCell ref="AC41:AD41"/>
    <mergeCell ref="A42:B42"/>
    <mergeCell ref="G42:J42"/>
    <mergeCell ref="AC42:AD42"/>
    <mergeCell ref="A50:B50"/>
    <mergeCell ref="G50:K50"/>
    <mergeCell ref="AC50:AD50"/>
    <mergeCell ref="G60:AB60"/>
    <mergeCell ref="A61:AB61"/>
    <mergeCell ref="AC61:AD61"/>
    <mergeCell ref="AL65:AP66"/>
    <mergeCell ref="AQ65:AQ66"/>
    <mergeCell ref="A52:B52"/>
    <mergeCell ref="AC60:AD60"/>
    <mergeCell ref="AF48:AF49"/>
    <mergeCell ref="G48:K48"/>
    <mergeCell ref="AS70:AS71"/>
    <mergeCell ref="AT70:AT71"/>
    <mergeCell ref="A24:B24"/>
    <mergeCell ref="G24:K24"/>
    <mergeCell ref="A30:B30"/>
    <mergeCell ref="G30:K30"/>
    <mergeCell ref="AC24:AD24"/>
    <mergeCell ref="AC30:AD30"/>
    <mergeCell ref="A25:B25"/>
    <mergeCell ref="G25:K25"/>
    <mergeCell ref="A26:B26"/>
    <mergeCell ref="G26:K26"/>
    <mergeCell ref="A27:B27"/>
    <mergeCell ref="G27:K27"/>
    <mergeCell ref="A28:B28"/>
    <mergeCell ref="G28:K28"/>
    <mergeCell ref="A29:B29"/>
    <mergeCell ref="G29:K29"/>
    <mergeCell ref="AC25:AD25"/>
    <mergeCell ref="AC29:AD29"/>
    <mergeCell ref="AP18:AP19"/>
    <mergeCell ref="A23:B23"/>
    <mergeCell ref="G23:K23"/>
    <mergeCell ref="AC23:AD23"/>
    <mergeCell ref="AF18:AF19"/>
    <mergeCell ref="A18:B18"/>
    <mergeCell ref="G18:K18"/>
    <mergeCell ref="AC18:AD18"/>
    <mergeCell ref="A20:B20"/>
    <mergeCell ref="G20:K20"/>
    <mergeCell ref="AC20:AD20"/>
    <mergeCell ref="A21:B21"/>
    <mergeCell ref="G21:K21"/>
    <mergeCell ref="A22:B22"/>
    <mergeCell ref="G22:K22"/>
    <mergeCell ref="AC21:AD21"/>
    <mergeCell ref="AC22:AD22"/>
    <mergeCell ref="AV13:BA13"/>
    <mergeCell ref="BU13:BV13"/>
    <mergeCell ref="AV17:BA17"/>
    <mergeCell ref="BU17:BV17"/>
    <mergeCell ref="AV14:BA14"/>
    <mergeCell ref="BU14:BV14"/>
    <mergeCell ref="AV15:BA15"/>
    <mergeCell ref="BU15:BV15"/>
    <mergeCell ref="AV16:BA16"/>
    <mergeCell ref="BU16:BV16"/>
    <mergeCell ref="AV8:BA8"/>
    <mergeCell ref="BU8:BV8"/>
    <mergeCell ref="AV9:BA9"/>
    <mergeCell ref="BU9:BV9"/>
    <mergeCell ref="AV10:BA10"/>
    <mergeCell ref="BU10:BV10"/>
    <mergeCell ref="AV11:BA11"/>
    <mergeCell ref="BU11:BV11"/>
    <mergeCell ref="AV12:BA12"/>
    <mergeCell ref="BU12:BV12"/>
    <mergeCell ref="AL5:AL6"/>
    <mergeCell ref="AM5:AM6"/>
    <mergeCell ref="AN5:AN6"/>
    <mergeCell ref="AC2:AG5"/>
    <mergeCell ref="AC6:AD6"/>
    <mergeCell ref="A1:AT1"/>
    <mergeCell ref="A2:F6"/>
    <mergeCell ref="G2:AB6"/>
    <mergeCell ref="AH2:AH6"/>
    <mergeCell ref="AI2:AP2"/>
    <mergeCell ref="AQ2:AT2"/>
    <mergeCell ref="AI3:AI6"/>
    <mergeCell ref="AJ3:AJ6"/>
    <mergeCell ref="AK3:AP3"/>
    <mergeCell ref="AQ3:AR3"/>
    <mergeCell ref="AS3:AT3"/>
    <mergeCell ref="AK4:AK6"/>
    <mergeCell ref="AL4:AP4"/>
    <mergeCell ref="AQ4:AQ6"/>
    <mergeCell ref="AR4:AR6"/>
    <mergeCell ref="AS4:AS6"/>
    <mergeCell ref="AT4:AT6"/>
    <mergeCell ref="AO5:AO6"/>
    <mergeCell ref="AP5:AP6"/>
    <mergeCell ref="A9:F9"/>
    <mergeCell ref="G9:AB9"/>
    <mergeCell ref="AC9:AD9"/>
    <mergeCell ref="A10:F10"/>
    <mergeCell ref="G10:AB10"/>
    <mergeCell ref="A11:F11"/>
    <mergeCell ref="G11:AB11"/>
    <mergeCell ref="A7:F7"/>
    <mergeCell ref="G7:AB7"/>
    <mergeCell ref="AC7:AD7"/>
    <mergeCell ref="A8:F8"/>
    <mergeCell ref="G8:AB8"/>
    <mergeCell ref="AC8:AD8"/>
    <mergeCell ref="AC10:AD10"/>
    <mergeCell ref="AC11:AD11"/>
    <mergeCell ref="A14:F14"/>
    <mergeCell ref="G14:AB14"/>
    <mergeCell ref="AC14:AD14"/>
    <mergeCell ref="A15:F15"/>
    <mergeCell ref="G15:AB15"/>
    <mergeCell ref="AC15:AD15"/>
    <mergeCell ref="A12:F12"/>
    <mergeCell ref="G12:AB12"/>
    <mergeCell ref="AC12:AD12"/>
    <mergeCell ref="A13:F13"/>
    <mergeCell ref="G13:AB13"/>
    <mergeCell ref="AC13:AD13"/>
    <mergeCell ref="A16:F16"/>
    <mergeCell ref="G16:AB16"/>
    <mergeCell ref="AC16:AD16"/>
    <mergeCell ref="A17:F17"/>
    <mergeCell ref="G17:AB17"/>
    <mergeCell ref="AC17:AD17"/>
    <mergeCell ref="A19:B19"/>
    <mergeCell ref="G19:K19"/>
    <mergeCell ref="AC19:AD19"/>
    <mergeCell ref="A31:F31"/>
    <mergeCell ref="G31:AB31"/>
    <mergeCell ref="AC31:AD31"/>
    <mergeCell ref="A32:F32"/>
    <mergeCell ref="G32:AB32"/>
    <mergeCell ref="AC32:AD32"/>
    <mergeCell ref="A49:F49"/>
    <mergeCell ref="G49:AB49"/>
    <mergeCell ref="AC49:AD49"/>
    <mergeCell ref="AC48:AD48"/>
    <mergeCell ref="A39:F39"/>
    <mergeCell ref="G39:AB39"/>
    <mergeCell ref="A40:F40"/>
    <mergeCell ref="G40:AB40"/>
    <mergeCell ref="A35:F35"/>
    <mergeCell ref="G35:AB35"/>
    <mergeCell ref="AC35:AD35"/>
    <mergeCell ref="A37:F37"/>
    <mergeCell ref="G37:AB37"/>
    <mergeCell ref="A38:F38"/>
    <mergeCell ref="G38:AB38"/>
    <mergeCell ref="AC38:AD38"/>
    <mergeCell ref="A47:F47"/>
    <mergeCell ref="G47:AB47"/>
    <mergeCell ref="A62:F62"/>
    <mergeCell ref="G62:AB62"/>
    <mergeCell ref="A63:AJ73"/>
    <mergeCell ref="AK63:AK73"/>
    <mergeCell ref="AL63:AP64"/>
    <mergeCell ref="AQ63:AQ64"/>
    <mergeCell ref="AR63:AR64"/>
    <mergeCell ref="AS63:AS64"/>
    <mergeCell ref="AT63:AT64"/>
    <mergeCell ref="AL69:AP69"/>
    <mergeCell ref="AL70:AP71"/>
    <mergeCell ref="AQ70:AQ71"/>
    <mergeCell ref="AR65:AR66"/>
    <mergeCell ref="AS65:AS66"/>
    <mergeCell ref="AT65:AT66"/>
    <mergeCell ref="AT72:AT73"/>
    <mergeCell ref="AL67:AP67"/>
    <mergeCell ref="AL68:AP68"/>
    <mergeCell ref="AR70:AR71"/>
    <mergeCell ref="AC62:AD62"/>
    <mergeCell ref="AC34:AD34"/>
    <mergeCell ref="A75:B75"/>
    <mergeCell ref="C75:AP75"/>
    <mergeCell ref="AJ76:AO76"/>
    <mergeCell ref="AR76:AT76"/>
    <mergeCell ref="A43:F43"/>
    <mergeCell ref="A45:B45"/>
    <mergeCell ref="G45:K45"/>
    <mergeCell ref="AC45:AD45"/>
    <mergeCell ref="G44:AB44"/>
    <mergeCell ref="AC43:AD43"/>
    <mergeCell ref="AL72:AP73"/>
    <mergeCell ref="AQ72:AQ73"/>
    <mergeCell ref="G52:K52"/>
    <mergeCell ref="AC52:AD52"/>
    <mergeCell ref="A51:B51"/>
    <mergeCell ref="G51:K51"/>
    <mergeCell ref="AC51:AD51"/>
    <mergeCell ref="A59:Z59"/>
    <mergeCell ref="AC59:AT59"/>
    <mergeCell ref="A60:F60"/>
    <mergeCell ref="AR72:AR73"/>
    <mergeCell ref="AS72:AS73"/>
    <mergeCell ref="A48:B48"/>
    <mergeCell ref="AU2:AU6"/>
    <mergeCell ref="AV2:AV6"/>
    <mergeCell ref="BB2:BB6"/>
    <mergeCell ref="A36:B36"/>
    <mergeCell ref="AC36:AD36"/>
    <mergeCell ref="G36:J36"/>
    <mergeCell ref="G53:J53"/>
    <mergeCell ref="A53:B53"/>
    <mergeCell ref="AC53:AD53"/>
    <mergeCell ref="AC47:AD47"/>
    <mergeCell ref="A46:F46"/>
    <mergeCell ref="G46:AB46"/>
    <mergeCell ref="AC46:AD46"/>
    <mergeCell ref="AC40:AD40"/>
    <mergeCell ref="AC39:AD39"/>
    <mergeCell ref="G43:Z43"/>
    <mergeCell ref="A44:F44"/>
    <mergeCell ref="A33:F33"/>
    <mergeCell ref="G33:AB33"/>
    <mergeCell ref="AC33:AD33"/>
    <mergeCell ref="A34:F34"/>
    <mergeCell ref="G34:AB34"/>
    <mergeCell ref="AC37:AD37"/>
    <mergeCell ref="AC44:AD44"/>
    <mergeCell ref="A57:B57"/>
    <mergeCell ref="AC57:AD57"/>
    <mergeCell ref="G56:K56"/>
    <mergeCell ref="G57:K57"/>
    <mergeCell ref="A58:B58"/>
    <mergeCell ref="G58:J58"/>
    <mergeCell ref="AC58:AD58"/>
    <mergeCell ref="AF54:AF55"/>
    <mergeCell ref="A54:B54"/>
    <mergeCell ref="G54:J54"/>
    <mergeCell ref="AC54:AD54"/>
    <mergeCell ref="A55:B55"/>
    <mergeCell ref="G55:J55"/>
    <mergeCell ref="AC55:AD55"/>
    <mergeCell ref="A56:B56"/>
    <mergeCell ref="AC56:AD56"/>
  </mergeCells>
  <pageMargins left="1.2204724409448819" right="0.23622047244094491" top="0.74803149606299213" bottom="0.74803149606299213" header="0.31496062992125984" footer="0.31496062992125984"/>
  <pageSetup paperSize="9" scale="59" fitToHeight="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F13" sqref="F13"/>
    </sheetView>
  </sheetViews>
  <sheetFormatPr defaultColWidth="9.140625" defaultRowHeight="18.75" x14ac:dyDescent="0.3"/>
  <cols>
    <col min="1" max="1" width="20.7109375" style="32" customWidth="1"/>
    <col min="2" max="2" width="9.140625" style="32"/>
    <col min="3" max="3" width="54.85546875" style="32" customWidth="1"/>
    <col min="4" max="5" width="20.7109375" style="32" customWidth="1"/>
    <col min="6" max="16384" width="9.140625" style="32"/>
  </cols>
  <sheetData>
    <row r="1" spans="1:5" s="39" customFormat="1" ht="27.75" customHeight="1" x14ac:dyDescent="0.2">
      <c r="A1" s="55" t="s">
        <v>98</v>
      </c>
    </row>
    <row r="2" spans="1:5" s="42" customFormat="1" ht="39.950000000000003" customHeight="1" x14ac:dyDescent="0.2">
      <c r="A2" s="43" t="s">
        <v>97</v>
      </c>
      <c r="B2" s="384" t="s">
        <v>96</v>
      </c>
      <c r="C2" s="385"/>
      <c r="D2" s="43" t="s">
        <v>95</v>
      </c>
      <c r="E2" s="43" t="s">
        <v>94</v>
      </c>
    </row>
    <row r="3" spans="1:5" s="39" customFormat="1" ht="39.950000000000003" customHeight="1" x14ac:dyDescent="0.2">
      <c r="A3" s="34" t="s">
        <v>93</v>
      </c>
      <c r="B3" s="386" t="s">
        <v>87</v>
      </c>
      <c r="C3" s="387"/>
      <c r="D3" s="34">
        <v>3.4</v>
      </c>
      <c r="E3" s="34">
        <v>8</v>
      </c>
    </row>
    <row r="4" spans="1:5" s="39" customFormat="1" ht="39.950000000000003" customHeight="1" thickBot="1" x14ac:dyDescent="0.25">
      <c r="A4" s="35" t="s">
        <v>92</v>
      </c>
      <c r="B4" s="388" t="s">
        <v>86</v>
      </c>
      <c r="C4" s="389"/>
      <c r="D4" s="35">
        <v>4</v>
      </c>
      <c r="E4" s="35">
        <v>9</v>
      </c>
    </row>
    <row r="5" spans="1:5" s="39" customFormat="1" ht="19.5" thickBot="1" x14ac:dyDescent="0.25">
      <c r="A5" s="382" t="s">
        <v>91</v>
      </c>
      <c r="B5" s="383"/>
      <c r="C5" s="383"/>
      <c r="D5" s="41"/>
      <c r="E5" s="40">
        <f>SUM(E3:E4)</f>
        <v>17</v>
      </c>
    </row>
  </sheetData>
  <mergeCells count="4">
    <mergeCell ref="A5:C5"/>
    <mergeCell ref="B2:C2"/>
    <mergeCell ref="B3:C3"/>
    <mergeCell ref="B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view="pageBreakPreview" topLeftCell="A2" zoomScale="80" zoomScaleSheetLayoutView="80" workbookViewId="0">
      <selection activeCell="B8" sqref="B8"/>
    </sheetView>
  </sheetViews>
  <sheetFormatPr defaultRowHeight="12.75" x14ac:dyDescent="0.2"/>
  <cols>
    <col min="1" max="1" width="9.140625" style="44"/>
    <col min="2" max="2" width="117.85546875" customWidth="1"/>
  </cols>
  <sheetData>
    <row r="1" spans="1:2" ht="39" customHeight="1" x14ac:dyDescent="0.2">
      <c r="A1" s="390" t="s">
        <v>133</v>
      </c>
      <c r="B1" s="390"/>
    </row>
    <row r="2" spans="1:2" ht="29.25" customHeight="1" x14ac:dyDescent="0.2">
      <c r="A2" s="212" t="s">
        <v>132</v>
      </c>
      <c r="B2" s="212" t="s">
        <v>96</v>
      </c>
    </row>
    <row r="3" spans="1:2" ht="18.75" x14ac:dyDescent="0.2">
      <c r="A3" s="212"/>
      <c r="B3" s="213" t="s">
        <v>131</v>
      </c>
    </row>
    <row r="4" spans="1:2" ht="18.75" x14ac:dyDescent="0.2">
      <c r="A4" s="150">
        <v>1</v>
      </c>
      <c r="B4" s="214" t="s">
        <v>130</v>
      </c>
    </row>
    <row r="5" spans="1:2" ht="18.75" x14ac:dyDescent="0.2">
      <c r="A5" s="150">
        <v>2</v>
      </c>
      <c r="B5" s="214" t="s">
        <v>129</v>
      </c>
    </row>
    <row r="6" spans="1:2" ht="18.75" x14ac:dyDescent="0.2">
      <c r="A6" s="150">
        <v>3</v>
      </c>
      <c r="B6" s="214" t="s">
        <v>128</v>
      </c>
    </row>
    <row r="7" spans="1:2" ht="18.75" x14ac:dyDescent="0.2">
      <c r="A7" s="150">
        <v>4</v>
      </c>
      <c r="B7" s="214" t="s">
        <v>127</v>
      </c>
    </row>
    <row r="8" spans="1:2" ht="18.75" x14ac:dyDescent="0.2">
      <c r="A8" s="150">
        <v>5</v>
      </c>
      <c r="B8" s="214" t="s">
        <v>126</v>
      </c>
    </row>
    <row r="9" spans="1:2" ht="18.75" x14ac:dyDescent="0.2">
      <c r="A9" s="150">
        <v>6</v>
      </c>
      <c r="B9" s="214" t="s">
        <v>125</v>
      </c>
    </row>
    <row r="10" spans="1:2" ht="18.75" x14ac:dyDescent="0.2">
      <c r="A10" s="150">
        <v>7</v>
      </c>
      <c r="B10" s="214" t="s">
        <v>124</v>
      </c>
    </row>
    <row r="11" spans="1:2" ht="18.75" x14ac:dyDescent="0.2">
      <c r="A11" s="150">
        <v>8</v>
      </c>
      <c r="B11" s="214" t="s">
        <v>123</v>
      </c>
    </row>
    <row r="12" spans="1:2" ht="18.75" x14ac:dyDescent="0.2">
      <c r="A12" s="150">
        <v>9</v>
      </c>
      <c r="B12" s="214" t="s">
        <v>122</v>
      </c>
    </row>
    <row r="13" spans="1:2" ht="18.75" x14ac:dyDescent="0.2">
      <c r="A13" s="150">
        <v>10</v>
      </c>
      <c r="B13" s="56" t="s">
        <v>121</v>
      </c>
    </row>
    <row r="14" spans="1:2" ht="18.75" x14ac:dyDescent="0.2">
      <c r="A14" s="150">
        <v>11</v>
      </c>
      <c r="B14" s="56" t="s">
        <v>120</v>
      </c>
    </row>
    <row r="15" spans="1:2" ht="18.75" x14ac:dyDescent="0.2">
      <c r="A15" s="150">
        <v>12</v>
      </c>
      <c r="B15" s="56" t="s">
        <v>119</v>
      </c>
    </row>
    <row r="16" spans="1:2" ht="18.75" x14ac:dyDescent="0.2">
      <c r="A16" s="150">
        <v>13</v>
      </c>
      <c r="B16" s="56" t="s">
        <v>118</v>
      </c>
    </row>
    <row r="17" spans="1:2" ht="18.75" x14ac:dyDescent="0.2">
      <c r="A17" s="212"/>
      <c r="B17" s="213" t="s">
        <v>117</v>
      </c>
    </row>
    <row r="18" spans="1:2" ht="18.75" x14ac:dyDescent="0.2">
      <c r="A18" s="150">
        <v>1</v>
      </c>
      <c r="B18" s="56" t="s">
        <v>116</v>
      </c>
    </row>
    <row r="19" spans="1:2" ht="18.75" x14ac:dyDescent="0.2">
      <c r="A19" s="150">
        <v>2</v>
      </c>
      <c r="B19" s="56" t="s">
        <v>115</v>
      </c>
    </row>
    <row r="20" spans="1:2" ht="18.75" x14ac:dyDescent="0.2">
      <c r="A20" s="150">
        <v>3</v>
      </c>
      <c r="B20" s="56" t="s">
        <v>114</v>
      </c>
    </row>
    <row r="21" spans="1:2" ht="18.75" x14ac:dyDescent="0.2">
      <c r="A21" s="212"/>
      <c r="B21" s="213" t="s">
        <v>113</v>
      </c>
    </row>
    <row r="22" spans="1:2" ht="18.75" x14ac:dyDescent="0.2">
      <c r="A22" s="150">
        <v>1</v>
      </c>
      <c r="B22" s="56" t="s">
        <v>112</v>
      </c>
    </row>
    <row r="23" spans="1:2" ht="18.75" x14ac:dyDescent="0.2">
      <c r="A23" s="150">
        <v>2</v>
      </c>
      <c r="B23" s="56" t="s">
        <v>111</v>
      </c>
    </row>
    <row r="24" spans="1:2" ht="18.75" customHeight="1" x14ac:dyDescent="0.2">
      <c r="A24" s="391">
        <v>3</v>
      </c>
      <c r="B24" s="56" t="s">
        <v>110</v>
      </c>
    </row>
    <row r="25" spans="1:2" ht="18.75" customHeight="1" x14ac:dyDescent="0.2">
      <c r="A25" s="391"/>
      <c r="B25" s="56" t="s">
        <v>109</v>
      </c>
    </row>
    <row r="26" spans="1:2" ht="18.75" customHeight="1" x14ac:dyDescent="0.2">
      <c r="A26" s="391"/>
      <c r="B26" s="56" t="s">
        <v>108</v>
      </c>
    </row>
    <row r="27" spans="1:2" ht="18.75" customHeight="1" x14ac:dyDescent="0.2">
      <c r="A27" s="391"/>
      <c r="B27" s="56" t="s">
        <v>107</v>
      </c>
    </row>
    <row r="28" spans="1:2" ht="18.75" customHeight="1" x14ac:dyDescent="0.2">
      <c r="A28" s="391"/>
      <c r="B28" s="56" t="s">
        <v>106</v>
      </c>
    </row>
    <row r="29" spans="1:2" ht="18.75" customHeight="1" x14ac:dyDescent="0.2">
      <c r="A29" s="391"/>
      <c r="B29" s="56" t="s">
        <v>105</v>
      </c>
    </row>
    <row r="30" spans="1:2" ht="18.75" customHeight="1" x14ac:dyDescent="0.3">
      <c r="A30" s="391"/>
      <c r="B30" s="211" t="s">
        <v>104</v>
      </c>
    </row>
    <row r="31" spans="1:2" ht="18.75" x14ac:dyDescent="0.2">
      <c r="A31" s="150"/>
      <c r="B31" s="57" t="s">
        <v>103</v>
      </c>
    </row>
    <row r="32" spans="1:2" ht="18" customHeight="1" x14ac:dyDescent="0.2">
      <c r="A32" s="150"/>
      <c r="B32" s="213" t="s">
        <v>102</v>
      </c>
    </row>
    <row r="33" spans="1:2" ht="18.75" customHeight="1" x14ac:dyDescent="0.2">
      <c r="A33" s="150">
        <v>1</v>
      </c>
      <c r="B33" s="214" t="s">
        <v>177</v>
      </c>
    </row>
    <row r="34" spans="1:2" ht="18.75" customHeight="1" x14ac:dyDescent="0.2">
      <c r="A34" s="150"/>
      <c r="B34" s="213" t="s">
        <v>101</v>
      </c>
    </row>
    <row r="35" spans="1:2" ht="18.75" x14ac:dyDescent="0.2">
      <c r="A35" s="150">
        <v>1</v>
      </c>
      <c r="B35" s="214" t="s">
        <v>100</v>
      </c>
    </row>
    <row r="36" spans="1:2" ht="18.75" x14ac:dyDescent="0.2">
      <c r="A36" s="150">
        <v>2</v>
      </c>
      <c r="B36" s="214" t="s">
        <v>99</v>
      </c>
    </row>
    <row r="37" spans="1:2" ht="15.75" x14ac:dyDescent="0.2">
      <c r="A37" s="31"/>
    </row>
  </sheetData>
  <mergeCells count="2">
    <mergeCell ref="A1:B1"/>
    <mergeCell ref="A24:A30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'3. Учебный план'!Область_печати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2026-06-20T08:33:05Z</cp:lastPrinted>
  <dcterms:created xsi:type="dcterms:W3CDTF">2000-09-22T08:18:45Z</dcterms:created>
  <dcterms:modified xsi:type="dcterms:W3CDTF">2026-08-28T09:00:20Z</dcterms:modified>
</cp:coreProperties>
</file>