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300" windowWidth="11940" windowHeight="6900" activeTab="3"/>
  </bookViews>
  <sheets>
    <sheet name="Титульный лист" sheetId="13" r:id="rId1"/>
    <sheet name="1. График учебного процесса" sheetId="14" r:id="rId2"/>
    <sheet name="2. Сводные данные" sheetId="15" r:id="rId3"/>
    <sheet name="3. Учебный план" sheetId="18" r:id="rId4"/>
    <sheet name="4. Практика" sheetId="16" r:id="rId5"/>
    <sheet name="5. Кабинеты" sheetId="17" r:id="rId6"/>
  </sheets>
  <definedNames>
    <definedName name="_xlnm.Print_Area" localSheetId="1">'1. График учебного процесса'!$A$1:$BD$53</definedName>
    <definedName name="_xlnm.Print_Area" localSheetId="2">'2. Сводные данные'!$A$1:$Q$21</definedName>
    <definedName name="_xlnm.Print_Area" localSheetId="0">'Титульный лист'!$A$1:$BA$31</definedName>
  </definedNames>
  <calcPr calcId="144525"/>
</workbook>
</file>

<file path=xl/calcChain.xml><?xml version="1.0" encoding="utf-8"?>
<calcChain xmlns="http://schemas.openxmlformats.org/spreadsheetml/2006/main">
  <c r="AY83" i="18" l="1"/>
  <c r="AR82" i="18"/>
  <c r="AS82" i="18"/>
  <c r="AT82" i="18"/>
  <c r="AU82" i="18"/>
  <c r="AV82" i="18"/>
  <c r="AW82" i="18"/>
  <c r="AX82" i="18"/>
  <c r="AQ82" i="18"/>
  <c r="AY82" i="18" s="1"/>
  <c r="AR80" i="18"/>
  <c r="AS80" i="18"/>
  <c r="AT80" i="18"/>
  <c r="AU80" i="18"/>
  <c r="AV80" i="18"/>
  <c r="AW80" i="18"/>
  <c r="AX80" i="18"/>
  <c r="AQ80" i="18"/>
  <c r="AY80" i="18" s="1"/>
  <c r="AE47" i="18" l="1"/>
  <c r="AE31" i="18" s="1"/>
  <c r="AE71" i="18" s="1"/>
  <c r="AD47" i="18"/>
  <c r="AD31" i="18" s="1"/>
  <c r="AD71" i="18" s="1"/>
  <c r="BA70" i="18" l="1"/>
  <c r="AZ32" i="18"/>
  <c r="AI64" i="18"/>
  <c r="AK64" i="18"/>
  <c r="AL64" i="18"/>
  <c r="AM64" i="18"/>
  <c r="AN64" i="18"/>
  <c r="AO64" i="18"/>
  <c r="AP64" i="18"/>
  <c r="AQ64" i="18"/>
  <c r="AR64" i="18"/>
  <c r="AS64" i="18"/>
  <c r="AT64" i="18"/>
  <c r="AU64" i="18"/>
  <c r="AV64" i="18"/>
  <c r="AW64" i="18"/>
  <c r="AX64" i="18"/>
  <c r="AJ70" i="18"/>
  <c r="AJ69" i="18"/>
  <c r="AJ68" i="18"/>
  <c r="AJ67" i="18"/>
  <c r="AH67" i="18" s="1"/>
  <c r="AG67" i="18" s="1"/>
  <c r="AY67" i="18" s="1"/>
  <c r="AJ66" i="18"/>
  <c r="AJ65" i="18"/>
  <c r="AJ64" i="18" s="1"/>
  <c r="BA67" i="18"/>
  <c r="BA64" i="18" l="1"/>
  <c r="AZ70" i="18"/>
  <c r="AZ64" i="18" s="1"/>
  <c r="BA66" i="18"/>
  <c r="BA68" i="18"/>
  <c r="BA69" i="18"/>
  <c r="BA65" i="18"/>
  <c r="AH66" i="18"/>
  <c r="AG66" i="18" s="1"/>
  <c r="AY66" i="18" s="1"/>
  <c r="AH68" i="18"/>
  <c r="AG68" i="18" s="1"/>
  <c r="AY68" i="18" s="1"/>
  <c r="AH69" i="18"/>
  <c r="AG69" i="18" s="1"/>
  <c r="AY69" i="18" s="1"/>
  <c r="AH70" i="18"/>
  <c r="AG70" i="18" s="1"/>
  <c r="AY70" i="18" s="1"/>
  <c r="AJ49" i="18" l="1"/>
  <c r="AX60" i="18"/>
  <c r="AI60" i="18"/>
  <c r="AK60" i="18"/>
  <c r="AL60" i="18"/>
  <c r="AM60" i="18"/>
  <c r="AN60" i="18"/>
  <c r="AO60" i="18"/>
  <c r="AP60" i="18"/>
  <c r="AQ60" i="18"/>
  <c r="AR60" i="18"/>
  <c r="AS60" i="18"/>
  <c r="AT60" i="18"/>
  <c r="AU60" i="18"/>
  <c r="AV60" i="18"/>
  <c r="AW60" i="18"/>
  <c r="AX56" i="18"/>
  <c r="AI56" i="18"/>
  <c r="AK56" i="18"/>
  <c r="AL56" i="18"/>
  <c r="AM56" i="18"/>
  <c r="AN56" i="18"/>
  <c r="AO56" i="18"/>
  <c r="AP56" i="18"/>
  <c r="AQ56" i="18"/>
  <c r="AR56" i="18"/>
  <c r="AS56" i="18"/>
  <c r="AT56" i="18"/>
  <c r="AU56" i="18"/>
  <c r="AV56" i="18"/>
  <c r="AW56" i="18"/>
  <c r="BA62" i="18"/>
  <c r="BA63" i="18"/>
  <c r="AJ62" i="18"/>
  <c r="BA61" i="18"/>
  <c r="AG63" i="18"/>
  <c r="AY63" i="18" s="1"/>
  <c r="AG59" i="18"/>
  <c r="AG51" i="18"/>
  <c r="AG55" i="18"/>
  <c r="BA56" i="18" l="1"/>
  <c r="BA60" i="18"/>
  <c r="AJ61" i="18"/>
  <c r="AJ60" i="18" s="1"/>
  <c r="AJ58" i="18"/>
  <c r="AY59" i="18"/>
  <c r="AY55" i="18"/>
  <c r="BA58" i="18"/>
  <c r="BA59" i="18"/>
  <c r="BA57" i="18"/>
  <c r="AJ57" i="18"/>
  <c r="AI52" i="18"/>
  <c r="AK52" i="18"/>
  <c r="AL52" i="18"/>
  <c r="AM52" i="18"/>
  <c r="AN52" i="18"/>
  <c r="AO52" i="18"/>
  <c r="AP52" i="18"/>
  <c r="AQ52" i="18"/>
  <c r="AR52" i="18"/>
  <c r="AS52" i="18"/>
  <c r="AT52" i="18"/>
  <c r="AU52" i="18"/>
  <c r="AV52" i="18"/>
  <c r="AW52" i="18"/>
  <c r="AX52" i="18"/>
  <c r="BA55" i="18"/>
  <c r="BA54" i="18"/>
  <c r="BA53" i="18"/>
  <c r="AJ54" i="18"/>
  <c r="AH53" i="18"/>
  <c r="AG53" i="18" s="1"/>
  <c r="AY53" i="18" s="1"/>
  <c r="AJ53" i="18"/>
  <c r="AJ56" i="18" l="1"/>
  <c r="BA52" i="18"/>
  <c r="AH54" i="18"/>
  <c r="AJ52" i="18"/>
  <c r="AY51" i="18"/>
  <c r="AI32" i="18"/>
  <c r="AK32" i="18"/>
  <c r="AL32" i="18"/>
  <c r="AM32" i="18"/>
  <c r="AN32" i="18"/>
  <c r="AO32" i="18"/>
  <c r="AP32" i="18"/>
  <c r="AQ32" i="18"/>
  <c r="AR32" i="18"/>
  <c r="AS32" i="18"/>
  <c r="AT32" i="18"/>
  <c r="AU32" i="18"/>
  <c r="AV32" i="18"/>
  <c r="AW32" i="18"/>
  <c r="AX32" i="18"/>
  <c r="AI48" i="18"/>
  <c r="AK48" i="18"/>
  <c r="AL48" i="18"/>
  <c r="AM48" i="18"/>
  <c r="AN48" i="18"/>
  <c r="AO48" i="18"/>
  <c r="AP48" i="18"/>
  <c r="AQ48" i="18"/>
  <c r="AR48" i="18"/>
  <c r="AS48" i="18"/>
  <c r="AT48" i="18"/>
  <c r="AU48" i="18"/>
  <c r="AV48" i="18"/>
  <c r="AW48" i="18"/>
  <c r="AX48" i="18"/>
  <c r="BA51" i="18"/>
  <c r="BA50" i="18"/>
  <c r="AJ50" i="18"/>
  <c r="AJ48" i="18" s="1"/>
  <c r="AJ47" i="18" s="1"/>
  <c r="BA49" i="18"/>
  <c r="BA48" i="18" l="1"/>
  <c r="BA47" i="18" s="1"/>
  <c r="BA32" i="18"/>
  <c r="AG54" i="18"/>
  <c r="AH52" i="18"/>
  <c r="AJ45" i="18"/>
  <c r="AJ44" i="18"/>
  <c r="AJ43" i="18"/>
  <c r="AJ42" i="18"/>
  <c r="AJ41" i="18"/>
  <c r="AJ40" i="18"/>
  <c r="AJ39" i="18"/>
  <c r="BA38" i="18"/>
  <c r="AJ38" i="18"/>
  <c r="AH38" i="18" s="1"/>
  <c r="AG38" i="18" s="1"/>
  <c r="AJ37" i="18"/>
  <c r="AJ36" i="18"/>
  <c r="AJ35" i="18"/>
  <c r="BA35" i="18"/>
  <c r="BA34" i="18"/>
  <c r="BA36" i="18"/>
  <c r="BA37" i="18"/>
  <c r="BA39" i="18"/>
  <c r="BA40" i="18"/>
  <c r="BA41" i="18"/>
  <c r="BA42" i="18"/>
  <c r="BA43" i="18"/>
  <c r="BA44" i="18"/>
  <c r="BA45" i="18"/>
  <c r="BA46" i="18"/>
  <c r="BA33" i="18"/>
  <c r="AJ34" i="18"/>
  <c r="AJ33" i="18"/>
  <c r="BA26" i="18"/>
  <c r="BA27" i="18"/>
  <c r="BA28" i="18"/>
  <c r="BA29" i="18"/>
  <c r="BA30" i="18"/>
  <c r="BA25" i="18"/>
  <c r="AY15" i="18"/>
  <c r="BA11" i="18"/>
  <c r="BA12" i="18"/>
  <c r="BA13" i="18"/>
  <c r="BA14" i="18"/>
  <c r="BA15" i="18"/>
  <c r="BA16" i="18"/>
  <c r="BA17" i="18"/>
  <c r="BA18" i="18"/>
  <c r="BA19" i="18"/>
  <c r="BA20" i="18"/>
  <c r="BA21" i="18"/>
  <c r="BA22" i="18"/>
  <c r="BA23" i="18"/>
  <c r="BA10" i="18"/>
  <c r="AJ29" i="18"/>
  <c r="AH29" i="18" s="1"/>
  <c r="AG29" i="18" s="1"/>
  <c r="AY29" i="18" s="1"/>
  <c r="AJ32" i="18" l="1"/>
  <c r="AJ31" i="18" s="1"/>
  <c r="AG52" i="18"/>
  <c r="AY54" i="18"/>
  <c r="AH35" i="18"/>
  <c r="AG35" i="18" s="1"/>
  <c r="AY38" i="18"/>
  <c r="AY35" i="18"/>
  <c r="AJ28" i="18"/>
  <c r="AJ26" i="18"/>
  <c r="AJ27" i="18"/>
  <c r="AJ30" i="18"/>
  <c r="AJ25" i="18"/>
  <c r="AJ11" i="18"/>
  <c r="AJ12" i="18"/>
  <c r="AJ13" i="18"/>
  <c r="AJ14" i="18"/>
  <c r="AJ15" i="18"/>
  <c r="AJ16" i="18"/>
  <c r="AJ17" i="18"/>
  <c r="AJ18" i="18"/>
  <c r="AJ19" i="18"/>
  <c r="AJ20" i="18"/>
  <c r="AJ21" i="18"/>
  <c r="AJ22" i="18"/>
  <c r="AJ23" i="18"/>
  <c r="AJ10" i="18"/>
  <c r="AJ9" i="18" l="1"/>
  <c r="AJ24" i="18"/>
  <c r="AZ60" i="18"/>
  <c r="AZ56" i="18"/>
  <c r="AZ52" i="18"/>
  <c r="AZ48" i="18"/>
  <c r="AZ24" i="18"/>
  <c r="AZ9" i="18"/>
  <c r="AZ8" i="18" s="1"/>
  <c r="AZ47" i="18" l="1"/>
  <c r="AZ31" i="18" s="1"/>
  <c r="AZ71" i="18" s="1"/>
  <c r="AH46" i="18"/>
  <c r="AG46" i="18" s="1"/>
  <c r="AY46" i="18" s="1"/>
  <c r="AH34" i="18" l="1"/>
  <c r="AN47" i="18"/>
  <c r="AX24" i="18"/>
  <c r="AG34" i="18" l="1"/>
  <c r="AY34" i="18" s="1"/>
  <c r="B6" i="15"/>
  <c r="B4" i="15" l="1"/>
  <c r="B5" i="15"/>
  <c r="B3" i="15"/>
  <c r="AY86" i="18"/>
  <c r="AY88" i="18" l="1"/>
  <c r="AY85" i="18"/>
  <c r="AY84" i="18"/>
  <c r="AH65" i="18" l="1"/>
  <c r="AH64" i="18" s="1"/>
  <c r="AG65" i="18" l="1"/>
  <c r="AG64" i="18" s="1"/>
  <c r="AH40" i="18"/>
  <c r="AY65" i="18" l="1"/>
  <c r="AY64" i="18" s="1"/>
  <c r="AG40" i="18"/>
  <c r="AY40" i="18" s="1"/>
  <c r="AH42" i="18"/>
  <c r="AH43" i="18"/>
  <c r="AH44" i="18"/>
  <c r="AH45" i="18"/>
  <c r="AG45" i="18" s="1"/>
  <c r="AH41" i="18"/>
  <c r="AH39" i="18"/>
  <c r="AH37" i="18"/>
  <c r="AH36" i="18"/>
  <c r="AH33" i="18"/>
  <c r="AH30" i="18"/>
  <c r="AG30" i="18" s="1"/>
  <c r="AY30" i="18" s="1"/>
  <c r="AH28" i="18"/>
  <c r="AG28" i="18" s="1"/>
  <c r="AY28" i="18" s="1"/>
  <c r="AH27" i="18"/>
  <c r="AG27" i="18" s="1"/>
  <c r="AY27" i="18" s="1"/>
  <c r="AH26" i="18"/>
  <c r="AG26" i="18" s="1"/>
  <c r="AH25" i="18"/>
  <c r="AG25" i="18" s="1"/>
  <c r="AY25" i="18" s="1"/>
  <c r="AW24" i="18"/>
  <c r="AV24" i="18"/>
  <c r="AU24" i="18"/>
  <c r="AT24" i="18"/>
  <c r="AS24" i="18"/>
  <c r="AR24" i="18"/>
  <c r="AQ24" i="18"/>
  <c r="AP24" i="18"/>
  <c r="AO24" i="18"/>
  <c r="AN24" i="18"/>
  <c r="AM24" i="18"/>
  <c r="AL24" i="18"/>
  <c r="AK24" i="18"/>
  <c r="AI24" i="18"/>
  <c r="AG33" i="18" l="1"/>
  <c r="AH32" i="18"/>
  <c r="AG39" i="18"/>
  <c r="AY39" i="18" s="1"/>
  <c r="AG42" i="18"/>
  <c r="AY42" i="18" s="1"/>
  <c r="AY45" i="18"/>
  <c r="AG44" i="18"/>
  <c r="AY44" i="18" s="1"/>
  <c r="AG43" i="18"/>
  <c r="AY43" i="18" s="1"/>
  <c r="AG41" i="18"/>
  <c r="AY41" i="18" s="1"/>
  <c r="AG36" i="18"/>
  <c r="AY36" i="18" s="1"/>
  <c r="AG37" i="18"/>
  <c r="AY37" i="18" s="1"/>
  <c r="AY26" i="18"/>
  <c r="AY24" i="18" s="1"/>
  <c r="AG24" i="18"/>
  <c r="BA24" i="18"/>
  <c r="AH24" i="18"/>
  <c r="AY33" i="18" l="1"/>
  <c r="AY32" i="18" s="1"/>
  <c r="AG32" i="18"/>
  <c r="AU47" i="18"/>
  <c r="AU31" i="18" s="1"/>
  <c r="AQ47" i="18"/>
  <c r="AQ31" i="18" s="1"/>
  <c r="AW47" i="18"/>
  <c r="AW31" i="18" s="1"/>
  <c r="AS47" i="18"/>
  <c r="AS31" i="18" s="1"/>
  <c r="AX9" i="18"/>
  <c r="AW9" i="18"/>
  <c r="AV9" i="18"/>
  <c r="AU9" i="18"/>
  <c r="AT9" i="18"/>
  <c r="AS9" i="18"/>
  <c r="AR9" i="18"/>
  <c r="AQ9" i="18"/>
  <c r="BA9" i="18" l="1"/>
  <c r="AT8" i="18"/>
  <c r="AT78" i="18" s="1"/>
  <c r="AV8" i="18"/>
  <c r="AV78" i="18" s="1"/>
  <c r="AX8" i="18"/>
  <c r="AX78" i="18" s="1"/>
  <c r="AU8" i="18"/>
  <c r="AW8" i="18"/>
  <c r="AR47" i="18"/>
  <c r="AR31" i="18" s="1"/>
  <c r="AT47" i="18"/>
  <c r="AT31" i="18" s="1"/>
  <c r="AX47" i="18"/>
  <c r="AX31" i="18" s="1"/>
  <c r="AX71" i="18" s="1"/>
  <c r="AV47" i="18"/>
  <c r="AV31" i="18" s="1"/>
  <c r="AV71" i="18" s="1"/>
  <c r="AS8" i="18"/>
  <c r="AR8" i="18"/>
  <c r="AR78" i="18" s="1"/>
  <c r="AQ8" i="18"/>
  <c r="AH62" i="18"/>
  <c r="AH61" i="18"/>
  <c r="AG61" i="18" s="1"/>
  <c r="AY61" i="18" s="1"/>
  <c r="AH58" i="18"/>
  <c r="AH57" i="18"/>
  <c r="AG57" i="18" s="1"/>
  <c r="AY57" i="18" s="1"/>
  <c r="AY52" i="18"/>
  <c r="AH50" i="18"/>
  <c r="AG50" i="18" s="1"/>
  <c r="AY50" i="18" s="1"/>
  <c r="AH49" i="18"/>
  <c r="AO47" i="18"/>
  <c r="AO31" i="18" s="1"/>
  <c r="AN31" i="18"/>
  <c r="AY23" i="18"/>
  <c r="AH23" i="18"/>
  <c r="AY22" i="18"/>
  <c r="AH22" i="18"/>
  <c r="AG22" i="18" s="1"/>
  <c r="AY21" i="18"/>
  <c r="AH21" i="18"/>
  <c r="AG21" i="18" s="1"/>
  <c r="AY20" i="18"/>
  <c r="AH20" i="18"/>
  <c r="AG20" i="18" s="1"/>
  <c r="AY19" i="18"/>
  <c r="AH19" i="18"/>
  <c r="AG19" i="18" s="1"/>
  <c r="AY18" i="18"/>
  <c r="AH18" i="18"/>
  <c r="AG18" i="18" s="1"/>
  <c r="AY17" i="18"/>
  <c r="AH17" i="18"/>
  <c r="AG17" i="18" s="1"/>
  <c r="AY16" i="18"/>
  <c r="AH16" i="18"/>
  <c r="AG16" i="18" s="1"/>
  <c r="AH15" i="18"/>
  <c r="AG15" i="18" s="1"/>
  <c r="AY14" i="18"/>
  <c r="AH14" i="18"/>
  <c r="AG14" i="18" s="1"/>
  <c r="AY13" i="18"/>
  <c r="AH13" i="18"/>
  <c r="AG13" i="18" s="1"/>
  <c r="AY12" i="18"/>
  <c r="AH12" i="18"/>
  <c r="AG12" i="18" s="1"/>
  <c r="AY11" i="18"/>
  <c r="AH11" i="18"/>
  <c r="AG11" i="18" s="1"/>
  <c r="AY10" i="18"/>
  <c r="AH10" i="18"/>
  <c r="AG10" i="18" s="1"/>
  <c r="AP9" i="18"/>
  <c r="AP8" i="18" s="1"/>
  <c r="AO9" i="18"/>
  <c r="AO8" i="18" s="1"/>
  <c r="AN8" i="18"/>
  <c r="AN71" i="18" s="1"/>
  <c r="AM9" i="18"/>
  <c r="AM8" i="18" s="1"/>
  <c r="AL9" i="18"/>
  <c r="AL8" i="18" s="1"/>
  <c r="AK9" i="18"/>
  <c r="AK8" i="18" s="1"/>
  <c r="AI9" i="18"/>
  <c r="AI8" i="18" s="1"/>
  <c r="AW71" i="18" l="1"/>
  <c r="AW78" i="18"/>
  <c r="AS71" i="18"/>
  <c r="AS78" i="18"/>
  <c r="AU71" i="18"/>
  <c r="AU78" i="18"/>
  <c r="AQ71" i="18"/>
  <c r="AQ78" i="18"/>
  <c r="AY78" i="18" s="1"/>
  <c r="AH60" i="18"/>
  <c r="AG62" i="18"/>
  <c r="AG60" i="18" s="1"/>
  <c r="AG58" i="18"/>
  <c r="AH56" i="18"/>
  <c r="AH48" i="18"/>
  <c r="AG49" i="18"/>
  <c r="AR71" i="18"/>
  <c r="AT71" i="18"/>
  <c r="AY9" i="18"/>
  <c r="AY8" i="18" s="1"/>
  <c r="AO71" i="18"/>
  <c r="AI47" i="18"/>
  <c r="AI31" i="18" s="1"/>
  <c r="AI71" i="18" s="1"/>
  <c r="AK47" i="18"/>
  <c r="AK31" i="18" s="1"/>
  <c r="AK71" i="18" s="1"/>
  <c r="AM47" i="18"/>
  <c r="AL47" i="18"/>
  <c r="AP47" i="18"/>
  <c r="AG23" i="18"/>
  <c r="AH9" i="18"/>
  <c r="AH8" i="18" s="1"/>
  <c r="BA71" i="18" l="1"/>
  <c r="AY62" i="18"/>
  <c r="AY60" i="18" s="1"/>
  <c r="AY58" i="18"/>
  <c r="AY56" i="18" s="1"/>
  <c r="AG56" i="18"/>
  <c r="AY49" i="18"/>
  <c r="AY48" i="18" s="1"/>
  <c r="AG48" i="18"/>
  <c r="AY71" i="18"/>
  <c r="AG9" i="18"/>
  <c r="AG8" i="18" s="1"/>
  <c r="AY47" i="18"/>
  <c r="AP31" i="18"/>
  <c r="AP71" i="18" s="1"/>
  <c r="AL31" i="18"/>
  <c r="AL71" i="18" s="1"/>
  <c r="AM31" i="18"/>
  <c r="AM71" i="18" s="1"/>
  <c r="AH47" i="18"/>
  <c r="AJ8" i="18"/>
  <c r="AJ71" i="18" s="1"/>
  <c r="AG47" i="18" l="1"/>
  <c r="AG31" i="18" s="1"/>
  <c r="AH31" i="18"/>
  <c r="AH71" i="18" s="1"/>
  <c r="E5" i="16"/>
  <c r="I3" i="15"/>
  <c r="I4" i="15"/>
  <c r="I5" i="15"/>
  <c r="I6" i="15"/>
  <c r="B7" i="15"/>
  <c r="C7" i="15"/>
  <c r="D7" i="15"/>
  <c r="E7" i="15"/>
  <c r="F7" i="15"/>
  <c r="G7" i="15"/>
  <c r="H7" i="15"/>
  <c r="AG71" i="18" l="1"/>
  <c r="AY31" i="18"/>
  <c r="I7" i="15"/>
</calcChain>
</file>

<file path=xl/sharedStrings.xml><?xml version="1.0" encoding="utf-8"?>
<sst xmlns="http://schemas.openxmlformats.org/spreadsheetml/2006/main" count="515" uniqueCount="280">
  <si>
    <t>I курс</t>
  </si>
  <si>
    <t>II курс</t>
  </si>
  <si>
    <t>III курс</t>
  </si>
  <si>
    <t>Иностранный язык</t>
  </si>
  <si>
    <t>Физическая культура</t>
  </si>
  <si>
    <t>IV курс</t>
  </si>
  <si>
    <t>Инженерная графика</t>
  </si>
  <si>
    <t>Безопасность жизнедеятельности</t>
  </si>
  <si>
    <t>Индекс</t>
  </si>
  <si>
    <t>Математика</t>
  </si>
  <si>
    <t>Метрология, стандартизация и сертификация</t>
  </si>
  <si>
    <t>История</t>
  </si>
  <si>
    <t>П.00</t>
  </si>
  <si>
    <t>ОП.00</t>
  </si>
  <si>
    <t>ОП.01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</si>
  <si>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</si>
  <si>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</si>
  <si>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</si>
  <si>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</si>
  <si>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</si>
  <si>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</si>
  <si>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</si>
  <si>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</si>
  <si>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ОП.10</t>
  </si>
  <si>
    <t>ОП.11</t>
  </si>
  <si>
    <t>ПМ.00</t>
  </si>
  <si>
    <t>ПМ.01</t>
  </si>
  <si>
    <t>МДК.01.01</t>
  </si>
  <si>
    <t>ПМ.02</t>
  </si>
  <si>
    <t>ПМ.03</t>
  </si>
  <si>
    <t>МДК.03.01</t>
  </si>
  <si>
    <t>ПМ.04</t>
  </si>
  <si>
    <t>Преддипломная практика</t>
  </si>
  <si>
    <t>всего занятий</t>
  </si>
  <si>
    <t>Распределение обязательной нагрузки по курсам и семестрам (час. в семестр)</t>
  </si>
  <si>
    <t>Физика</t>
  </si>
  <si>
    <t>ПП.01</t>
  </si>
  <si>
    <t>ПП.02</t>
  </si>
  <si>
    <t>ПП.03</t>
  </si>
  <si>
    <t>Всего</t>
  </si>
  <si>
    <t>ПДП</t>
  </si>
  <si>
    <t>Государственная итоговая аттестация</t>
  </si>
  <si>
    <t>Наименование циклов, дисциплин, профессиональных модулей, МДК, практик</t>
  </si>
  <si>
    <t>МДК.02.01</t>
  </si>
  <si>
    <t>Информатика</t>
  </si>
  <si>
    <t>Техническая механика</t>
  </si>
  <si>
    <t>Электротехника и электроника</t>
  </si>
  <si>
    <t>Правовое обеспечение профессиональной деятельности</t>
  </si>
  <si>
    <t>Основы экономики организации</t>
  </si>
  <si>
    <t>Менеджмент</t>
  </si>
  <si>
    <t>Промежуточная аттестация</t>
  </si>
  <si>
    <t>ГИА.00</t>
  </si>
  <si>
    <t>Учебная практика</t>
  </si>
  <si>
    <t>ПП.04</t>
  </si>
  <si>
    <t>лаб. и практических занятий</t>
  </si>
  <si>
    <t>ОУД</t>
  </si>
  <si>
    <t>Общеобразовательные учебные дисциплины</t>
  </si>
  <si>
    <t>ОУД.01</t>
  </si>
  <si>
    <t>ОУД.03</t>
  </si>
  <si>
    <t>ОУД.05</t>
  </si>
  <si>
    <t>ОУД.06</t>
  </si>
  <si>
    <t>ОУД.07</t>
  </si>
  <si>
    <t>ОУД.04</t>
  </si>
  <si>
    <t>ОУД.10</t>
  </si>
  <si>
    <t>ОУД.11</t>
  </si>
  <si>
    <t>ОУД.08</t>
  </si>
  <si>
    <t>ОУД.09</t>
  </si>
  <si>
    <t>ОП.12</t>
  </si>
  <si>
    <t>обязательная аудиторная</t>
  </si>
  <si>
    <t>Учебная нагрузка  обучающихся (час)</t>
  </si>
  <si>
    <t>курсовых работ (проектов)</t>
  </si>
  <si>
    <t xml:space="preserve">Государственная (итоговая) аттестация:                                                                                                                                               </t>
  </si>
  <si>
    <t>ГИА.01</t>
  </si>
  <si>
    <t>ГИА.02</t>
  </si>
  <si>
    <t>дисциплин и МДК</t>
  </si>
  <si>
    <t>уебной практики</t>
  </si>
  <si>
    <t>преддипломной практики</t>
  </si>
  <si>
    <t>экзаменов</t>
  </si>
  <si>
    <t>диф.зачетов</t>
  </si>
  <si>
    <t>зачетов</t>
  </si>
  <si>
    <t>всего</t>
  </si>
  <si>
    <t>Организация деятельности коллектива исполнителей</t>
  </si>
  <si>
    <t>МДК.04.01</t>
  </si>
  <si>
    <t>ПМ.05</t>
  </si>
  <si>
    <t xml:space="preserve">Материаловедение </t>
  </si>
  <si>
    <t xml:space="preserve">Химия </t>
  </si>
  <si>
    <t>ОП.13</t>
  </si>
  <si>
    <t>Измерительная техника</t>
  </si>
  <si>
    <t>Иностранный язык в профессиональной деятельности</t>
  </si>
  <si>
    <t>ПА</t>
  </si>
  <si>
    <t>кв.экзаменов</t>
  </si>
  <si>
    <t>Общепрофессиональные дисциплины</t>
  </si>
  <si>
    <t>Выполнение работ по рабочей профессии 18511 Слесарь по ремонту автомобилей</t>
  </si>
  <si>
    <t>Слесарное дело и технические измерения</t>
  </si>
  <si>
    <t>производственной практики(по профилю специальности)</t>
  </si>
  <si>
    <t>ОУД.02</t>
  </si>
  <si>
    <t xml:space="preserve">Русский язык   </t>
  </si>
  <si>
    <t xml:space="preserve">Литература </t>
  </si>
  <si>
    <t>ОУД.12</t>
  </si>
  <si>
    <t>Формы промежуточной аттестации</t>
  </si>
  <si>
    <t>максимальная учебная нагрузка</t>
  </si>
  <si>
    <t>самостоятельная учебная работа</t>
  </si>
  <si>
    <t xml:space="preserve">теотерического обучения </t>
  </si>
  <si>
    <t>по практикам производственной и учебной</t>
  </si>
  <si>
    <t>промежуточная аттестация</t>
  </si>
  <si>
    <t>Нагрузка во взаимодействии с преподавателем</t>
  </si>
  <si>
    <t xml:space="preserve">Объем образовательной нагрузки </t>
  </si>
  <si>
    <t>3. План учебного процесса</t>
  </si>
  <si>
    <r>
      <t>профиль получаемого профессионального образования: технический</t>
    </r>
    <r>
      <rPr>
        <b/>
        <sz val="16"/>
        <rFont val="Times New Roman"/>
        <family val="1"/>
        <charset val="204"/>
      </rPr>
      <t xml:space="preserve">   </t>
    </r>
    <r>
      <rPr>
        <sz val="16"/>
        <rFont val="Times New Roman"/>
        <family val="1"/>
        <charset val="204"/>
      </rPr>
      <t xml:space="preserve">                                                                                                                         </t>
    </r>
  </si>
  <si>
    <t>с освоением  среднего  общего образования</t>
  </si>
  <si>
    <r>
      <t xml:space="preserve">нормативный срок получения образования: </t>
    </r>
    <r>
      <rPr>
        <b/>
        <sz val="16"/>
        <rFont val="Times New Roman"/>
        <family val="1"/>
        <charset val="204"/>
      </rPr>
      <t xml:space="preserve"> 3 года 10 месяцев</t>
    </r>
    <r>
      <rPr>
        <sz val="16"/>
        <rFont val="Times New Roman"/>
        <family val="1"/>
        <charset val="204"/>
      </rPr>
      <t xml:space="preserve"> на базе основного общего образования </t>
    </r>
  </si>
  <si>
    <r>
      <t xml:space="preserve">форма обучения: </t>
    </r>
    <r>
      <rPr>
        <b/>
        <sz val="16"/>
        <rFont val="Times New Roman"/>
        <family val="1"/>
        <charset val="204"/>
      </rPr>
      <t>очная</t>
    </r>
  </si>
  <si>
    <t xml:space="preserve">ПО СПЕЦИАЛЬНОСТИ СРЕДНЕГО ПРОФЕССИОНАЛЬНОГО ОБРАЗОВАНИЯ </t>
  </si>
  <si>
    <t>ОСНОВНОЙ ОБРАЗОВАТЕЛЬНОЙ ПРОГРАММЫ ПОДГОТОВКИ СПЕЦИАЛИСТОВ СРЕДНЕГО ЗВЕНА</t>
  </si>
  <si>
    <t xml:space="preserve"> </t>
  </si>
  <si>
    <t>УЧЕБНЫЙ ПЛАН</t>
  </si>
  <si>
    <t>Педагогическим Советом ГБПОУ РО "РКМиА"</t>
  </si>
  <si>
    <t xml:space="preserve">        УТВЕРЖДАЮ</t>
  </si>
  <si>
    <t>РЕКОМЕНДОВАНО</t>
  </si>
  <si>
    <t>"Ростовский колледж металлообработки и автосервиса"</t>
  </si>
  <si>
    <t xml:space="preserve">государственное бюджетное профессиональное образовательное учреждение Ростовской области  </t>
  </si>
  <si>
    <t>К</t>
  </si>
  <si>
    <t>И</t>
  </si>
  <si>
    <t>А</t>
  </si>
  <si>
    <t>П</t>
  </si>
  <si>
    <t>У</t>
  </si>
  <si>
    <t>Т</t>
  </si>
  <si>
    <t>Каникулы</t>
  </si>
  <si>
    <t>Производственная практика</t>
  </si>
  <si>
    <t>Теоретическое обучение</t>
  </si>
  <si>
    <t>п</t>
  </si>
  <si>
    <t>к</t>
  </si>
  <si>
    <t>т</t>
  </si>
  <si>
    <t>IV</t>
  </si>
  <si>
    <t>у</t>
  </si>
  <si>
    <t>III</t>
  </si>
  <si>
    <t>II</t>
  </si>
  <si>
    <t>I</t>
  </si>
  <si>
    <t>VIII</t>
  </si>
  <si>
    <t>VII</t>
  </si>
  <si>
    <t>V</t>
  </si>
  <si>
    <t>XII</t>
  </si>
  <si>
    <t>XI</t>
  </si>
  <si>
    <t>X</t>
  </si>
  <si>
    <t>VI</t>
  </si>
  <si>
    <t>Х</t>
  </si>
  <si>
    <t>IX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</si>
  <si>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</si>
  <si>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</si>
  <si>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</si>
  <si>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</si>
  <si>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</si>
  <si>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</si>
  <si>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</si>
  <si>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</si>
  <si>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</si>
  <si>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</si>
  <si>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</si>
  <si>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</si>
  <si>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</si>
  <si>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1.      График учебного процесса</t>
  </si>
  <si>
    <t>Всего (по курсам)</t>
  </si>
  <si>
    <t>Обучение по дисциплинам и междисциплинарным курсам</t>
  </si>
  <si>
    <t>2. Сводные данные  по бюджету времени (в неделях)</t>
  </si>
  <si>
    <t>Всего:</t>
  </si>
  <si>
    <t>ПП.00</t>
  </si>
  <si>
    <t>УП.00</t>
  </si>
  <si>
    <t>Недель</t>
  </si>
  <si>
    <t>Семестр</t>
  </si>
  <si>
    <t>Наименование</t>
  </si>
  <si>
    <t>№ п/п</t>
  </si>
  <si>
    <t>4. Учебная и производственная практика</t>
  </si>
  <si>
    <t xml:space="preserve">Библиотека, читальный зал с выходом в сеть Интернет </t>
  </si>
  <si>
    <t>Актовый зал</t>
  </si>
  <si>
    <t>Залы:</t>
  </si>
  <si>
    <t>Спортивный зал</t>
  </si>
  <si>
    <t>Спортивный комплекс:</t>
  </si>
  <si>
    <t>Мастерские:</t>
  </si>
  <si>
    <t>Материаловедения</t>
  </si>
  <si>
    <t>Электротехники и электроники</t>
  </si>
  <si>
    <t>Технической механики</t>
  </si>
  <si>
    <t>Лаборатории:</t>
  </si>
  <si>
    <t>Метрологии, стандартизации и сертификации</t>
  </si>
  <si>
    <t>Инженерной графики</t>
  </si>
  <si>
    <t>Математики</t>
  </si>
  <si>
    <t xml:space="preserve">Иностранного языка </t>
  </si>
  <si>
    <t>Русского языка и литературы</t>
  </si>
  <si>
    <t>Кабинеты:</t>
  </si>
  <si>
    <t>№ пп</t>
  </si>
  <si>
    <t>5. Перечень лабораторий, кабинетов, мастерских и др.</t>
  </si>
  <si>
    <t>23.02.05 Эксплуатация транспортного электрооборудования и автоматики (по видам транспорта, за исключением водного)</t>
  </si>
  <si>
    <r>
      <t>квалификация: т</t>
    </r>
    <r>
      <rPr>
        <b/>
        <sz val="16"/>
        <rFont val="Times New Roman"/>
        <family val="1"/>
        <charset val="204"/>
      </rPr>
      <t xml:space="preserve">ехник-электромеханик </t>
    </r>
  </si>
  <si>
    <t xml:space="preserve">приказ об утверждении ФГОС СПО 22.02.05 </t>
  </si>
  <si>
    <t>Информатики</t>
  </si>
  <si>
    <t>Истории, основ философии и правового обеспечения профессиональной деятельности</t>
  </si>
  <si>
    <t>Безопасности жизнедеятельности</t>
  </si>
  <si>
    <t>Охраны труда</t>
  </si>
  <si>
    <t>Электроэнергетических систем транспортного электрооборудования;</t>
  </si>
  <si>
    <t>Технической эксплуатации и обслуживания транспортного электрооборудования</t>
  </si>
  <si>
    <t>Слесарно-механические</t>
  </si>
  <si>
    <t>Электромонтажные</t>
  </si>
  <si>
    <t>1 сем.          17 нед.</t>
  </si>
  <si>
    <t>Производственная практика (по профилю специальности)</t>
  </si>
  <si>
    <t>ОУД.13</t>
  </si>
  <si>
    <t>зачет</t>
  </si>
  <si>
    <t>экзамен</t>
  </si>
  <si>
    <t>дифференцированный зачет</t>
  </si>
  <si>
    <t>другие формы контроля</t>
  </si>
  <si>
    <t>Итого обязательные общеобразовательные дисциплины</t>
  </si>
  <si>
    <t>Биология</t>
  </si>
  <si>
    <t>Обществознание</t>
  </si>
  <si>
    <t>География</t>
  </si>
  <si>
    <t xml:space="preserve">Индивидуальный проект    </t>
  </si>
  <si>
    <t xml:space="preserve">Профессиональный учебный цикл  ПМ </t>
  </si>
  <si>
    <t>Экзамен квалификационный ПМ.01</t>
  </si>
  <si>
    <t>Экзамен квалификационный ПМ.02</t>
  </si>
  <si>
    <t>Экзамен квалификационный ПМ.03</t>
  </si>
  <si>
    <t>Экзамен квалификационный ПМ.04</t>
  </si>
  <si>
    <t>2 сем.         24 нед.</t>
  </si>
  <si>
    <t xml:space="preserve">3 сем.        17 нед.
</t>
  </si>
  <si>
    <t xml:space="preserve">4 сем.           24 нед.
</t>
  </si>
  <si>
    <t xml:space="preserve">5 сем.         17 нед.
</t>
  </si>
  <si>
    <t>6 сем.              24 нед</t>
  </si>
  <si>
    <t xml:space="preserve">7 сем.               17 нед.
</t>
  </si>
  <si>
    <t>8 сем.        15 нед.</t>
  </si>
  <si>
    <t>144 ч.</t>
  </si>
  <si>
    <t>72 ч.</t>
  </si>
  <si>
    <t>3,4,5,6</t>
  </si>
  <si>
    <t>Основы безопасности и защиты Родины</t>
  </si>
  <si>
    <t>Карьерное моделирование</t>
  </si>
  <si>
    <t>Электрические аппараты и машины</t>
  </si>
  <si>
    <t>Эксплуатация транспортного электрооборудования и автоматики (по видам транспорта, за исключением водного): № 169  от 18.03.2024 г.</t>
  </si>
  <si>
    <t>СГ.00</t>
  </si>
  <si>
    <t xml:space="preserve">Социально-гуманитарный цикл </t>
  </si>
  <si>
    <t>СГ.01</t>
  </si>
  <si>
    <t>История России</t>
  </si>
  <si>
    <t>СГ.02</t>
  </si>
  <si>
    <t>СГ.03</t>
  </si>
  <si>
    <t>СГ.04</t>
  </si>
  <si>
    <t>СГ.05</t>
  </si>
  <si>
    <t>Основы бережливого производства</t>
  </si>
  <si>
    <t>СГ.06</t>
  </si>
  <si>
    <t xml:space="preserve">Основы финансовой грамотности </t>
  </si>
  <si>
    <t xml:space="preserve">Обязательный профессиональный  цикл  </t>
  </si>
  <si>
    <t>Охрана труда</t>
  </si>
  <si>
    <t>Информационные технологии и компьютерная графика</t>
  </si>
  <si>
    <t>Устройство автомобилей</t>
  </si>
  <si>
    <t>МДК.05.01</t>
  </si>
  <si>
    <t>МДК.05.02</t>
  </si>
  <si>
    <t>консультации/курс</t>
  </si>
  <si>
    <t>Консультации на учебную группу за счет времени учебных дисциплин</t>
  </si>
  <si>
    <r>
      <t xml:space="preserve">год начала подготовки по учебному плану </t>
    </r>
    <r>
      <rPr>
        <b/>
        <sz val="16"/>
        <rFont val="Times New Roman"/>
        <family val="1"/>
        <charset val="204"/>
      </rPr>
      <t>2026 год</t>
    </r>
  </si>
  <si>
    <t>СОГЛАСОВАНО</t>
  </si>
  <si>
    <t>Объем образовательной нагрузки в ак. час</t>
  </si>
  <si>
    <t>Вариативная часть образовательной программы в ак. час</t>
  </si>
  <si>
    <t>Основы применения графических редакторов и редакторов видео-контента в
профессиональной деятельности</t>
  </si>
  <si>
    <t>ОП.14</t>
  </si>
  <si>
    <t>Выполнение технического обслуживания и ремонта автотранспортного электрооборудования и автоматики</t>
  </si>
  <si>
    <t>Конструкция, техническое обслуживание и ремонт автотранспортного электрооборудования и автоматики</t>
  </si>
  <si>
    <t>Разработка технологических процессов и нормативной документации для технического обслуживания и ремонта изделий автотранспортного электрооборудования и автоматики</t>
  </si>
  <si>
    <t>Организация разработки технологических процессов производства и ремонта изделий автотранспортного электрооборудования и автоматики</t>
  </si>
  <si>
    <t>Проведение диагностирования автотранспортного электрооборудования и автоматики</t>
  </si>
  <si>
    <t>Диагностирование деталей, узлов, изделий и систем автотранспортного электрооборудования и автоматики</t>
  </si>
  <si>
    <t xml:space="preserve">Организация и управление работой подразделения </t>
  </si>
  <si>
    <t>Экзамен квалификационный ПМ.05</t>
  </si>
  <si>
    <t>УП.05</t>
  </si>
  <si>
    <t>ПП.05</t>
  </si>
  <si>
    <t>МДК.05.03</t>
  </si>
  <si>
    <t>Диагностика, техническое обслуживание и ремонт автомобильных двигателей</t>
  </si>
  <si>
    <t>5,6,7,8</t>
  </si>
  <si>
    <t>Подготовка дипломного проекта (работы)</t>
  </si>
  <si>
    <t>Защита дипломного проекта (работы)</t>
  </si>
  <si>
    <t>Демонстрационный экзамен</t>
  </si>
  <si>
    <t>ДЭ</t>
  </si>
  <si>
    <t>Министерство  образования Ростовской области</t>
  </si>
  <si>
    <t>(протокол №8 от «20» мая 2026 г.)</t>
  </si>
  <si>
    <t>(приказ № 199 от «21» мая 2026 г.)</t>
  </si>
  <si>
    <t>И.о. директора ГБПОУ  РО "РКМиА"</t>
  </si>
  <si>
    <t>______________Е.С. Фролов</t>
  </si>
  <si>
    <t>ООО "Комбайновый завод "Ростсельмаш"  Ведущий инженер технолог  сборочного производства                   _____________И.Г. Бородин  "__" ____________2026 г. Подпись     И.Г. Бородина      удостоверяю руководитель группы по работе с УЗ  и профориентации _________________Н.С. Лупарь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</si>
</sst>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 Cyr"/>
      <charset val="204"/>
    </font>
    <font>
      <sz val="9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Arial Cyr"/>
      <charset val="204"/>
    </font>
    <font>
      <sz val="11"/>
      <name val="Times New Roman"/>
      <family val="1"/>
    </font>
    <font>
      <sz val="11"/>
      <name val="Arial Cyr"/>
      <charset val="204"/>
    </font>
    <font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sz val="14"/>
      <color indexed="21"/>
      <name val="Times New Roman"/>
      <family val="1"/>
    </font>
    <font>
      <sz val="10"/>
      <color indexed="21"/>
      <name val="Arial Cyr"/>
      <charset val="204"/>
    </font>
    <font>
      <sz val="12"/>
      <name val="Times New Roman"/>
      <family val="1"/>
    </font>
    <font>
      <b/>
      <sz val="24"/>
      <name val="Times New Roman"/>
      <family val="1"/>
      <charset val="204"/>
    </font>
    <font>
      <b/>
      <sz val="12"/>
      <name val="Times New Roman"/>
      <family val="1"/>
    </font>
    <font>
      <b/>
      <sz val="11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indexed="8"/>
      <name val="Tahoma"/>
      <family val="2"/>
      <charset val="204"/>
    </font>
    <font>
      <sz val="24"/>
      <name val="Arial Cyr"/>
      <charset val="204"/>
    </font>
    <font>
      <sz val="28"/>
      <name val="Arial Cyr"/>
      <charset val="204"/>
    </font>
    <font>
      <sz val="28"/>
      <name val="Times New Roman"/>
      <family val="1"/>
      <charset val="204"/>
    </font>
    <font>
      <b/>
      <sz val="28"/>
      <name val="Times New Roman CYR"/>
    </font>
    <font>
      <sz val="28"/>
      <name val="Times New Roman CYR"/>
    </font>
    <font>
      <b/>
      <sz val="24"/>
      <name val="Arial Cyr"/>
      <charset val="204"/>
    </font>
    <font>
      <b/>
      <sz val="28"/>
      <name val="Arial Cyr"/>
      <charset val="204"/>
    </font>
    <font>
      <b/>
      <sz val="28"/>
      <name val="Times New Roman Cyr"/>
      <charset val="204"/>
    </font>
    <font>
      <b/>
      <sz val="28"/>
      <name val="Times New Roman"/>
      <family val="1"/>
      <charset val="204"/>
    </font>
    <font>
      <b/>
      <sz val="4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471">
    <xf numFmtId="0" fontId="0" fillId="0" borderId="0" xfId="0"/>
    <xf numFmtId="0" fontId="0" fillId="0" borderId="0" xfId="0" applyFill="1"/>
    <xf numFmtId="0" fontId="1" fillId="0" borderId="0" xfId="0" applyFont="1" applyFill="1"/>
    <xf numFmtId="0" fontId="9" fillId="0" borderId="0" xfId="0" applyFont="1" applyFill="1"/>
    <xf numFmtId="0" fontId="0" fillId="0" borderId="0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6" borderId="0" xfId="0" applyFont="1" applyFill="1"/>
    <xf numFmtId="0" fontId="26" fillId="6" borderId="0" xfId="0" applyFont="1" applyFill="1"/>
    <xf numFmtId="0" fontId="26" fillId="6" borderId="0" xfId="0" applyFont="1" applyFill="1" applyAlignment="1">
      <alignment horizontal="center"/>
    </xf>
    <xf numFmtId="0" fontId="26" fillId="6" borderId="0" xfId="0" applyFont="1" applyFill="1" applyAlignment="1">
      <alignment horizontal="center" vertical="center"/>
    </xf>
    <xf numFmtId="0" fontId="27" fillId="6" borderId="0" xfId="0" applyFont="1" applyFill="1" applyAlignment="1">
      <alignment vertical="center" wrapText="1"/>
    </xf>
    <xf numFmtId="0" fontId="28" fillId="6" borderId="0" xfId="0" applyFont="1" applyFill="1" applyAlignment="1">
      <alignment wrapText="1"/>
    </xf>
    <xf numFmtId="0" fontId="28" fillId="6" borderId="0" xfId="0" applyFont="1" applyFill="1" applyBorder="1" applyAlignment="1">
      <alignment wrapText="1"/>
    </xf>
    <xf numFmtId="0" fontId="28" fillId="6" borderId="0" xfId="0" applyFont="1" applyFill="1" applyBorder="1" applyAlignment="1">
      <alignment horizontal="center" wrapText="1"/>
    </xf>
    <xf numFmtId="0" fontId="28" fillId="6" borderId="0" xfId="0" applyFont="1" applyFill="1" applyBorder="1" applyAlignment="1">
      <alignment horizontal="center" vertical="center" wrapText="1"/>
    </xf>
    <xf numFmtId="0" fontId="29" fillId="6" borderId="0" xfId="0" applyFont="1" applyFill="1" applyAlignment="1">
      <alignment horizontal="center"/>
    </xf>
    <xf numFmtId="0" fontId="30" fillId="6" borderId="0" xfId="0" applyFont="1" applyFill="1" applyAlignment="1">
      <alignment vertical="center"/>
    </xf>
    <xf numFmtId="0" fontId="31" fillId="6" borderId="0" xfId="0" applyFont="1" applyFill="1" applyAlignment="1">
      <alignment vertical="center"/>
    </xf>
    <xf numFmtId="0" fontId="28" fillId="6" borderId="10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28" fillId="6" borderId="37" xfId="0" applyFont="1" applyFill="1" applyBorder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0" fontId="31" fillId="6" borderId="0" xfId="0" applyFont="1" applyFill="1" applyAlignment="1">
      <alignment horizontal="center" vertical="center"/>
    </xf>
    <xf numFmtId="0" fontId="28" fillId="6" borderId="20" xfId="0" applyFont="1" applyFill="1" applyBorder="1" applyAlignment="1">
      <alignment horizontal="center" vertical="center"/>
    </xf>
    <xf numFmtId="0" fontId="28" fillId="6" borderId="26" xfId="0" applyFont="1" applyFill="1" applyBorder="1" applyAlignment="1">
      <alignment horizontal="center" vertical="center"/>
    </xf>
    <xf numFmtId="0" fontId="28" fillId="6" borderId="12" xfId="0" applyFont="1" applyFill="1" applyBorder="1" applyAlignment="1">
      <alignment horizontal="center" vertical="center"/>
    </xf>
    <xf numFmtId="0" fontId="25" fillId="6" borderId="0" xfId="0" applyFont="1" applyFill="1" applyAlignment="1">
      <alignment vertical="center"/>
    </xf>
    <xf numFmtId="0" fontId="26" fillId="6" borderId="0" xfId="0" applyFont="1" applyFill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42" xfId="0" applyFont="1" applyBorder="1" applyAlignment="1">
      <alignment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44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45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33" fillId="6" borderId="3" xfId="0" applyFont="1" applyFill="1" applyBorder="1" applyAlignment="1">
      <alignment horizontal="center" vertical="center"/>
    </xf>
    <xf numFmtId="0" fontId="34" fillId="6" borderId="0" xfId="0" applyFont="1" applyFill="1" applyAlignment="1">
      <alignment horizontal="left" vertical="center"/>
    </xf>
    <xf numFmtId="0" fontId="10" fillId="0" borderId="1" xfId="0" applyFont="1" applyBorder="1"/>
    <xf numFmtId="0" fontId="28" fillId="6" borderId="3" xfId="0" applyFont="1" applyFill="1" applyBorder="1" applyAlignment="1">
      <alignment horizontal="center" vertical="center"/>
    </xf>
    <xf numFmtId="0" fontId="26" fillId="6" borderId="10" xfId="0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center" vertical="center"/>
    </xf>
    <xf numFmtId="1" fontId="6" fillId="7" borderId="10" xfId="0" applyNumberFormat="1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33" fillId="6" borderId="3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" fontId="10" fillId="0" borderId="1" xfId="0" quotePrefix="1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/>
    <xf numFmtId="1" fontId="4" fillId="6" borderId="0" xfId="0" applyNumberFormat="1" applyFont="1" applyFill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8" fillId="6" borderId="3" xfId="0" applyFont="1" applyFill="1" applyBorder="1" applyAlignment="1">
      <alignment horizontal="center" vertical="center"/>
    </xf>
    <xf numFmtId="0" fontId="26" fillId="6" borderId="10" xfId="0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49" fontId="6" fillId="7" borderId="1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1" fontId="6" fillId="7" borderId="11" xfId="0" applyNumberFormat="1" applyFont="1" applyFill="1" applyBorder="1" applyAlignment="1">
      <alignment horizontal="center" vertical="center" wrapText="1"/>
    </xf>
    <xf numFmtId="1" fontId="6" fillId="8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13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1" fontId="4" fillId="7" borderId="1" xfId="0" applyNumberFormat="1" applyFont="1" applyFill="1" applyBorder="1" applyAlignment="1">
      <alignment horizontal="center" vertical="center"/>
    </xf>
    <xf numFmtId="1" fontId="4" fillId="8" borderId="1" xfId="0" applyNumberFormat="1" applyFont="1" applyFill="1" applyBorder="1" applyAlignment="1">
      <alignment horizontal="center" vertical="center"/>
    </xf>
    <xf numFmtId="1" fontId="4" fillId="9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8" borderId="1" xfId="0" applyNumberFormat="1" applyFont="1" applyFill="1" applyBorder="1" applyAlignment="1">
      <alignment horizontal="center" vertical="center" wrapText="1"/>
    </xf>
    <xf numFmtId="0" fontId="6" fillId="7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/>
    </xf>
    <xf numFmtId="0" fontId="8" fillId="0" borderId="27" xfId="0" applyNumberFormat="1" applyFont="1" applyFill="1" applyBorder="1" applyAlignment="1">
      <alignment horizontal="center" wrapText="1"/>
    </xf>
    <xf numFmtId="0" fontId="8" fillId="0" borderId="8" xfId="0" applyNumberFormat="1" applyFont="1" applyFill="1" applyBorder="1" applyAlignment="1">
      <alignment horizont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1" fontId="10" fillId="6" borderId="20" xfId="0" applyNumberFormat="1" applyFont="1" applyFill="1" applyBorder="1" applyAlignment="1">
      <alignment horizontal="center" vertical="center" wrapText="1"/>
    </xf>
    <xf numFmtId="1" fontId="10" fillId="8" borderId="1" xfId="0" applyNumberFormat="1" applyFont="1" applyFill="1" applyBorder="1" applyAlignment="1">
      <alignment horizontal="center" vertical="center"/>
    </xf>
    <xf numFmtId="1" fontId="10" fillId="7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7" fillId="0" borderId="0" xfId="0" applyNumberFormat="1" applyFont="1" applyFill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33" fillId="0" borderId="10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21" fillId="6" borderId="0" xfId="0" applyFont="1" applyFill="1" applyAlignment="1">
      <alignment horizontal="right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/>
    </xf>
    <xf numFmtId="0" fontId="27" fillId="6" borderId="16" xfId="0" applyFont="1" applyFill="1" applyBorder="1" applyAlignment="1">
      <alignment horizontal="center" vertical="center"/>
    </xf>
    <xf numFmtId="0" fontId="27" fillId="6" borderId="17" xfId="0" applyFont="1" applyFill="1" applyBorder="1" applyAlignment="1">
      <alignment horizontal="center" vertical="center"/>
    </xf>
    <xf numFmtId="0" fontId="27" fillId="6" borderId="11" xfId="0" applyFont="1" applyFill="1" applyBorder="1" applyAlignment="1">
      <alignment horizontal="center" vertical="center"/>
    </xf>
    <xf numFmtId="0" fontId="27" fillId="6" borderId="19" xfId="0" applyFont="1" applyFill="1" applyBorder="1" applyAlignment="1">
      <alignment horizontal="center" vertical="center"/>
    </xf>
    <xf numFmtId="0" fontId="27" fillId="6" borderId="26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6" fillId="6" borderId="10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/>
    </xf>
    <xf numFmtId="0" fontId="32" fillId="6" borderId="10" xfId="0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center" vertical="center"/>
    </xf>
    <xf numFmtId="0" fontId="28" fillId="6" borderId="37" xfId="0" applyFont="1" applyFill="1" applyBorder="1" applyAlignment="1">
      <alignment horizontal="center" vertical="center"/>
    </xf>
    <xf numFmtId="0" fontId="28" fillId="6" borderId="2" xfId="0" applyFont="1" applyFill="1" applyBorder="1" applyAlignment="1">
      <alignment horizontal="center" vertical="center"/>
    </xf>
    <xf numFmtId="0" fontId="28" fillId="6" borderId="14" xfId="0" applyFont="1" applyFill="1" applyBorder="1" applyAlignment="1">
      <alignment horizontal="center" vertical="center"/>
    </xf>
    <xf numFmtId="0" fontId="28" fillId="6" borderId="12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/>
    </xf>
    <xf numFmtId="0" fontId="28" fillId="6" borderId="11" xfId="0" applyFont="1" applyFill="1" applyBorder="1" applyAlignment="1">
      <alignment horizontal="center" vertical="center"/>
    </xf>
    <xf numFmtId="0" fontId="28" fillId="6" borderId="26" xfId="0" applyFont="1" applyFill="1" applyBorder="1" applyAlignment="1">
      <alignment horizontal="center" vertical="center"/>
    </xf>
    <xf numFmtId="0" fontId="33" fillId="6" borderId="3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28" fillId="6" borderId="20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37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7" fillId="0" borderId="3" xfId="0" applyFont="1" applyFill="1" applyBorder="1" applyAlignment="1"/>
    <xf numFmtId="0" fontId="7" fillId="0" borderId="10" xfId="0" applyFont="1" applyBorder="1" applyAlignment="1"/>
    <xf numFmtId="0" fontId="5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textRotation="90"/>
    </xf>
    <xf numFmtId="0" fontId="4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5" borderId="18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14" fillId="0" borderId="18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/>
    </xf>
    <xf numFmtId="0" fontId="5" fillId="6" borderId="14" xfId="0" applyFont="1" applyFill="1" applyBorder="1" applyAlignment="1">
      <alignment horizontal="left" vertical="center"/>
    </xf>
    <xf numFmtId="0" fontId="5" fillId="6" borderId="1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5" fillId="6" borderId="18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6" fillId="4" borderId="18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10" fillId="0" borderId="14" xfId="0" applyFont="1" applyBorder="1"/>
    <xf numFmtId="0" fontId="10" fillId="0" borderId="12" xfId="0" applyFont="1" applyBorder="1"/>
    <xf numFmtId="0" fontId="0" fillId="0" borderId="12" xfId="0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3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6" borderId="14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1" fontId="8" fillId="0" borderId="29" xfId="0" applyNumberFormat="1" applyFont="1" applyFill="1" applyBorder="1" applyAlignment="1">
      <alignment horizontal="center" vertical="center"/>
    </xf>
    <xf numFmtId="1" fontId="8" fillId="0" borderId="30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3" fillId="0" borderId="12" xfId="0" applyFont="1" applyFill="1" applyBorder="1" applyAlignment="1">
      <alignment horizontal="center" vertical="center" textRotation="90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center" vertical="center" textRotation="90"/>
    </xf>
    <xf numFmtId="0" fontId="3" fillId="0" borderId="32" xfId="0" applyFont="1" applyFill="1" applyBorder="1" applyAlignment="1">
      <alignment horizontal="center" vertical="center" textRotation="90"/>
    </xf>
    <xf numFmtId="0" fontId="3" fillId="0" borderId="28" xfId="0" applyFont="1" applyFill="1" applyBorder="1" applyAlignment="1">
      <alignment horizontal="center" vertical="center" textRotation="90"/>
    </xf>
    <xf numFmtId="0" fontId="3" fillId="0" borderId="10" xfId="0" applyFont="1" applyFill="1" applyBorder="1" applyAlignment="1">
      <alignment horizontal="center" vertical="center" textRotation="90"/>
    </xf>
    <xf numFmtId="0" fontId="3" fillId="0" borderId="18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15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textRotation="90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41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CCFFFF"/>
      <color rgb="FF99CCFF"/>
      <color rgb="FFFFFF99"/>
      <color rgb="FF66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9"/>
  <sheetViews>
    <sheetView view="pageBreakPreview" zoomScale="60" zoomScaleNormal="86" workbookViewId="0">
      <selection activeCell="N17" sqref="N17:BA17"/>
    </sheetView>
  </sheetViews>
  <sheetFormatPr defaultRowHeight="12.75" x14ac:dyDescent="0.2"/>
  <cols>
    <col min="1" max="1" width="7.7109375" customWidth="1"/>
    <col min="2" max="3" width="3.7109375" customWidth="1"/>
    <col min="4" max="4" width="4.28515625" customWidth="1"/>
    <col min="5" max="5" width="3.7109375" customWidth="1"/>
    <col min="6" max="6" width="4.42578125" customWidth="1"/>
    <col min="7" max="14" width="3.7109375" customWidth="1"/>
    <col min="15" max="18" width="3.7109375" style="31" customWidth="1"/>
    <col min="19" max="22" width="3.7109375" customWidth="1"/>
    <col min="23" max="23" width="3.7109375" style="30" customWidth="1"/>
    <col min="24" max="24" width="3.5703125" customWidth="1"/>
    <col min="25" max="53" width="3.7109375" customWidth="1"/>
  </cols>
  <sheetData>
    <row r="1" spans="1:53" s="36" customFormat="1" ht="18.75" customHeight="1" x14ac:dyDescent="0.2">
      <c r="A1" s="238" t="s">
        <v>274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  <c r="AT1" s="238"/>
      <c r="AU1" s="238"/>
      <c r="AV1" s="238"/>
      <c r="AW1" s="238"/>
      <c r="AX1" s="238"/>
      <c r="AY1" s="238"/>
      <c r="AZ1" s="238"/>
      <c r="BA1" s="238"/>
    </row>
    <row r="2" spans="1:53" s="36" customFormat="1" ht="15" customHeight="1" x14ac:dyDescent="0.2">
      <c r="A2" s="238" t="s">
        <v>120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238"/>
      <c r="AM2" s="238"/>
      <c r="AN2" s="238"/>
      <c r="AO2" s="238"/>
      <c r="AP2" s="238"/>
      <c r="AQ2" s="238"/>
      <c r="AR2" s="238"/>
      <c r="AS2" s="238"/>
      <c r="AT2" s="238"/>
      <c r="AU2" s="238"/>
      <c r="AV2" s="238"/>
      <c r="AW2" s="238"/>
      <c r="AX2" s="238"/>
      <c r="AY2" s="238"/>
      <c r="AZ2" s="238"/>
      <c r="BA2" s="238"/>
    </row>
    <row r="3" spans="1:53" s="36" customFormat="1" ht="23.25" customHeight="1" x14ac:dyDescent="0.2">
      <c r="A3" s="238" t="s">
        <v>119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</row>
    <row r="4" spans="1:53" s="36" customFormat="1" ht="17.2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</row>
    <row r="5" spans="1:53" s="36" customFormat="1" ht="21.95" customHeight="1" x14ac:dyDescent="0.2">
      <c r="A5" s="41"/>
      <c r="O5" s="38"/>
      <c r="P5" s="38"/>
      <c r="Q5" s="38"/>
      <c r="R5" s="38"/>
      <c r="W5" s="38"/>
    </row>
    <row r="6" spans="1:53" s="36" customFormat="1" ht="29.25" customHeight="1" x14ac:dyDescent="0.2">
      <c r="A6" s="241" t="s">
        <v>252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O6" s="38"/>
      <c r="P6" s="38"/>
      <c r="Q6" s="38"/>
      <c r="R6" s="38"/>
      <c r="W6" s="38"/>
      <c r="AS6" s="239" t="s">
        <v>117</v>
      </c>
      <c r="AT6" s="239"/>
      <c r="AU6" s="239"/>
      <c r="AV6" s="239"/>
      <c r="AW6" s="239"/>
      <c r="AX6" s="239"/>
      <c r="AY6" s="239"/>
      <c r="AZ6" s="239"/>
      <c r="BA6" s="239"/>
    </row>
    <row r="7" spans="1:53" s="36" customFormat="1" ht="21" customHeight="1" x14ac:dyDescent="0.2">
      <c r="A7" s="231" t="s">
        <v>279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7"/>
      <c r="S7" s="237"/>
      <c r="T7" s="237"/>
      <c r="W7" s="38"/>
      <c r="AP7" s="240" t="s">
        <v>277</v>
      </c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</row>
    <row r="8" spans="1:53" s="36" customFormat="1" ht="48" customHeight="1" x14ac:dyDescent="0.2">
      <c r="A8" s="237"/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W8" s="38"/>
      <c r="AM8" s="240" t="s">
        <v>278</v>
      </c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</row>
    <row r="9" spans="1:53" s="36" customFormat="1" ht="54.75" customHeight="1" x14ac:dyDescent="0.2">
      <c r="A9" s="237"/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W9" s="38"/>
      <c r="AM9" s="242" t="s">
        <v>276</v>
      </c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2"/>
      <c r="BA9" s="242"/>
    </row>
    <row r="10" spans="1:53" s="36" customFormat="1" ht="21.95" customHeight="1" x14ac:dyDescent="0.2">
      <c r="A10" s="228" t="s">
        <v>115</v>
      </c>
      <c r="B10" s="228"/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8"/>
      <c r="AU10" s="228"/>
      <c r="AV10" s="228"/>
      <c r="AW10" s="228"/>
      <c r="AX10" s="228"/>
      <c r="AY10" s="228"/>
      <c r="AZ10" s="228"/>
      <c r="BA10" s="228"/>
    </row>
    <row r="11" spans="1:53" s="36" customFormat="1" ht="21.95" customHeight="1" x14ac:dyDescent="0.2">
      <c r="A11" s="40" t="s">
        <v>114</v>
      </c>
      <c r="O11" s="38"/>
      <c r="P11" s="38"/>
      <c r="Q11" s="38"/>
      <c r="R11" s="38"/>
      <c r="W11" s="38"/>
    </row>
    <row r="12" spans="1:53" s="36" customFormat="1" ht="21.95" customHeight="1" x14ac:dyDescent="0.2">
      <c r="A12" s="228" t="s">
        <v>113</v>
      </c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</row>
    <row r="13" spans="1:53" s="36" customFormat="1" ht="21.95" customHeight="1" x14ac:dyDescent="0.2">
      <c r="A13" s="228" t="s">
        <v>112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</row>
    <row r="14" spans="1:53" s="36" customFormat="1" ht="21.95" customHeight="1" x14ac:dyDescent="0.2">
      <c r="A14" s="233" t="s">
        <v>190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3"/>
    </row>
    <row r="15" spans="1:53" s="36" customFormat="1" ht="21.95" customHeight="1" x14ac:dyDescent="0.2">
      <c r="A15" s="40"/>
      <c r="O15" s="38"/>
      <c r="P15" s="38"/>
      <c r="Q15" s="38"/>
      <c r="R15" s="38"/>
      <c r="W15" s="38"/>
    </row>
    <row r="16" spans="1:53" s="36" customFormat="1" ht="21.95" customHeight="1" x14ac:dyDescent="0.2">
      <c r="O16" s="38"/>
      <c r="P16" s="38"/>
      <c r="Q16" s="38"/>
      <c r="R16" s="38"/>
      <c r="W16" s="38"/>
      <c r="BA16" s="37" t="s">
        <v>191</v>
      </c>
    </row>
    <row r="17" spans="1:53" s="36" customFormat="1" ht="21.95" customHeight="1" x14ac:dyDescent="0.2"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</row>
    <row r="18" spans="1:53" s="36" customFormat="1" ht="21.95" customHeight="1" x14ac:dyDescent="0.2">
      <c r="N18" s="234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</row>
    <row r="19" spans="1:53" s="36" customFormat="1" ht="21.95" customHeight="1" x14ac:dyDescent="0.2">
      <c r="O19" s="38"/>
      <c r="P19" s="38"/>
      <c r="Q19" s="38"/>
      <c r="R19" s="38"/>
      <c r="W19" s="38"/>
      <c r="BA19" s="37" t="s">
        <v>111</v>
      </c>
    </row>
    <row r="20" spans="1:53" s="36" customFormat="1" ht="21.95" customHeight="1" x14ac:dyDescent="0.2">
      <c r="K20" s="236" t="s">
        <v>110</v>
      </c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</row>
    <row r="21" spans="1:53" s="36" customFormat="1" ht="21.95" customHeight="1" x14ac:dyDescent="0.2">
      <c r="O21" s="38"/>
      <c r="P21" s="38"/>
      <c r="Q21" s="38"/>
      <c r="R21" s="38"/>
      <c r="W21" s="38"/>
      <c r="BA21" s="39" t="s">
        <v>109</v>
      </c>
    </row>
    <row r="22" spans="1:53" s="36" customFormat="1" ht="21.95" customHeight="1" x14ac:dyDescent="0.2">
      <c r="O22" s="38"/>
      <c r="P22" s="38"/>
      <c r="Q22" s="38"/>
      <c r="R22" s="38"/>
      <c r="W22" s="38"/>
      <c r="BA22" s="37" t="s">
        <v>108</v>
      </c>
    </row>
    <row r="23" spans="1:53" s="36" customFormat="1" ht="21.95" customHeight="1" x14ac:dyDescent="0.2">
      <c r="O23" s="38"/>
      <c r="P23" s="38"/>
      <c r="Q23" s="38"/>
      <c r="R23" s="38"/>
      <c r="W23" s="38"/>
      <c r="BA23" s="37" t="s">
        <v>192</v>
      </c>
    </row>
    <row r="24" spans="1:53" s="36" customFormat="1" ht="21.95" customHeight="1" x14ac:dyDescent="0.2">
      <c r="O24" s="38"/>
      <c r="P24" s="38"/>
      <c r="Q24" s="38"/>
      <c r="R24" s="38"/>
      <c r="W24" s="38"/>
      <c r="BA24" s="37" t="s">
        <v>231</v>
      </c>
    </row>
    <row r="25" spans="1:53" s="35" customFormat="1" ht="21.95" customHeight="1" x14ac:dyDescent="0.2"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93" t="s">
        <v>251</v>
      </c>
    </row>
    <row r="26" spans="1:53" s="34" customFormat="1" ht="21.95" customHeight="1" x14ac:dyDescent="0.2"/>
    <row r="27" spans="1:53" s="33" customFormat="1" ht="21.95" customHeight="1" x14ac:dyDescent="0.2"/>
    <row r="28" spans="1:53" s="33" customFormat="1" ht="21.95" customHeight="1" x14ac:dyDescent="0.2">
      <c r="A28" s="229" t="s">
        <v>118</v>
      </c>
      <c r="B28" s="230"/>
      <c r="C28" s="230"/>
      <c r="D28" s="230"/>
      <c r="E28" s="230"/>
      <c r="F28" s="230"/>
      <c r="G28" s="230"/>
      <c r="H28" s="230"/>
      <c r="I28" s="230"/>
      <c r="J28" s="230"/>
    </row>
    <row r="29" spans="1:53" s="33" customFormat="1" ht="21.95" customHeight="1" x14ac:dyDescent="0.2">
      <c r="A29" s="231" t="s">
        <v>116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</row>
    <row r="30" spans="1:53" s="32" customFormat="1" ht="21.95" customHeight="1" x14ac:dyDescent="0.2">
      <c r="A30" s="232" t="s">
        <v>275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33"/>
      <c r="O30" s="33"/>
      <c r="P30" s="33"/>
      <c r="Q30" s="33"/>
    </row>
    <row r="31" spans="1:53" s="32" customFormat="1" ht="21.95" customHeight="1" x14ac:dyDescent="0.2"/>
    <row r="32" spans="1:53" s="32" customFormat="1" ht="21.95" customHeight="1" x14ac:dyDescent="0.2"/>
    <row r="33" s="32" customFormat="1" ht="21.95" customHeight="1" x14ac:dyDescent="0.2"/>
    <row r="34" s="32" customFormat="1" ht="21.95" customHeight="1" x14ac:dyDescent="0.2"/>
    <row r="35" s="32" customFormat="1" ht="21.95" customHeight="1" x14ac:dyDescent="0.2"/>
    <row r="36" s="32" customFormat="1" ht="21.95" customHeight="1" x14ac:dyDescent="0.2"/>
    <row r="37" s="32" customFormat="1" ht="21.95" customHeight="1" x14ac:dyDescent="0.2"/>
    <row r="38" ht="12.75" customHeight="1" x14ac:dyDescent="0.2"/>
    <row r="39" ht="39.75" customHeight="1" x14ac:dyDescent="0.2"/>
  </sheetData>
  <mergeCells count="19">
    <mergeCell ref="A10:BA10"/>
    <mergeCell ref="A1:BA1"/>
    <mergeCell ref="A2:BA2"/>
    <mergeCell ref="AS6:BA6"/>
    <mergeCell ref="AM8:BA8"/>
    <mergeCell ref="AP7:BA7"/>
    <mergeCell ref="A6:L6"/>
    <mergeCell ref="A3:BA3"/>
    <mergeCell ref="A7:T9"/>
    <mergeCell ref="AM9:BA9"/>
    <mergeCell ref="A12:BA12"/>
    <mergeCell ref="A13:BA13"/>
    <mergeCell ref="A28:J28"/>
    <mergeCell ref="A29:Q29"/>
    <mergeCell ref="A30:M30"/>
    <mergeCell ref="A14:BA14"/>
    <mergeCell ref="N17:BA17"/>
    <mergeCell ref="N18:BA18"/>
    <mergeCell ref="K20:BA20"/>
  </mergeCells>
  <printOptions horizontalCentered="1" verticalCentered="1"/>
  <pageMargins left="0.35433070866141736" right="0.35433070866141736" top="0.39370078740157483" bottom="0.39370078740157483" header="0" footer="0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"/>
  <sheetViews>
    <sheetView view="pageBreakPreview" zoomScale="40" zoomScaleSheetLayoutView="40" workbookViewId="0">
      <selection activeCell="R13" sqref="R13"/>
    </sheetView>
  </sheetViews>
  <sheetFormatPr defaultRowHeight="12.75" x14ac:dyDescent="0.2"/>
  <cols>
    <col min="1" max="1" width="25" customWidth="1"/>
    <col min="2" max="2" width="9.28515625" bestFit="1" customWidth="1"/>
    <col min="3" max="10" width="12" bestFit="1" customWidth="1"/>
    <col min="11" max="11" width="9.28515625" bestFit="1" customWidth="1"/>
    <col min="12" max="23" width="12" bestFit="1" customWidth="1"/>
    <col min="24" max="24" width="9.28515625" bestFit="1" customWidth="1"/>
    <col min="25" max="27" width="12" bestFit="1" customWidth="1"/>
    <col min="28" max="28" width="9.28515625" bestFit="1" customWidth="1"/>
    <col min="29" max="36" width="12" bestFit="1" customWidth="1"/>
    <col min="37" max="37" width="9.28515625" bestFit="1" customWidth="1"/>
    <col min="38" max="49" width="12" bestFit="1" customWidth="1"/>
    <col min="50" max="50" width="9.28515625" bestFit="1" customWidth="1"/>
    <col min="51" max="53" width="12" bestFit="1" customWidth="1"/>
  </cols>
  <sheetData>
    <row r="1" spans="1:56" ht="99.75" customHeight="1" x14ac:dyDescent="0.2">
      <c r="A1" s="95" t="s">
        <v>160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45"/>
      <c r="P1" s="45"/>
      <c r="Q1" s="45"/>
      <c r="R1" s="45"/>
      <c r="S1" s="64"/>
      <c r="T1" s="64"/>
      <c r="U1" s="64"/>
      <c r="V1" s="64"/>
      <c r="W1" s="45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3"/>
      <c r="BD1" s="63"/>
    </row>
    <row r="2" spans="1:56" ht="35.25" x14ac:dyDescent="0.2">
      <c r="A2" s="250" t="s">
        <v>159</v>
      </c>
      <c r="B2" s="259" t="s">
        <v>158</v>
      </c>
      <c r="C2" s="260"/>
      <c r="D2" s="260"/>
      <c r="E2" s="261"/>
      <c r="F2" s="62">
        <v>28</v>
      </c>
      <c r="G2" s="259" t="s">
        <v>157</v>
      </c>
      <c r="H2" s="260"/>
      <c r="I2" s="261"/>
      <c r="J2" s="62">
        <v>26</v>
      </c>
      <c r="K2" s="259" t="s">
        <v>156</v>
      </c>
      <c r="L2" s="260"/>
      <c r="M2" s="260"/>
      <c r="N2" s="261"/>
      <c r="O2" s="62">
        <v>30</v>
      </c>
      <c r="P2" s="259" t="s">
        <v>155</v>
      </c>
      <c r="Q2" s="260"/>
      <c r="R2" s="261"/>
      <c r="S2" s="62">
        <v>28</v>
      </c>
      <c r="T2" s="259" t="s">
        <v>154</v>
      </c>
      <c r="U2" s="260"/>
      <c r="V2" s="261"/>
      <c r="W2" s="62">
        <v>25</v>
      </c>
      <c r="X2" s="259" t="s">
        <v>153</v>
      </c>
      <c r="Y2" s="260"/>
      <c r="Z2" s="261"/>
      <c r="AA2" s="62">
        <v>22</v>
      </c>
      <c r="AB2" s="259" t="s">
        <v>152</v>
      </c>
      <c r="AC2" s="260"/>
      <c r="AD2" s="260"/>
      <c r="AE2" s="261"/>
      <c r="AF2" s="62">
        <v>29</v>
      </c>
      <c r="AG2" s="259" t="s">
        <v>151</v>
      </c>
      <c r="AH2" s="260"/>
      <c r="AI2" s="261"/>
      <c r="AJ2" s="62">
        <v>26</v>
      </c>
      <c r="AK2" s="259" t="s">
        <v>150</v>
      </c>
      <c r="AL2" s="260"/>
      <c r="AM2" s="260"/>
      <c r="AN2" s="261"/>
      <c r="AO2" s="62">
        <v>31</v>
      </c>
      <c r="AP2" s="259" t="s">
        <v>149</v>
      </c>
      <c r="AQ2" s="260"/>
      <c r="AR2" s="261"/>
      <c r="AS2" s="62">
        <v>28</v>
      </c>
      <c r="AT2" s="259" t="s">
        <v>148</v>
      </c>
      <c r="AU2" s="260"/>
      <c r="AV2" s="261"/>
      <c r="AW2" s="62">
        <v>26</v>
      </c>
      <c r="AX2" s="259" t="s">
        <v>147</v>
      </c>
      <c r="AY2" s="260"/>
      <c r="AZ2" s="260"/>
      <c r="BA2" s="261"/>
      <c r="BB2" s="59"/>
      <c r="BC2" s="58"/>
      <c r="BD2" s="58"/>
    </row>
    <row r="3" spans="1:56" ht="35.25" x14ac:dyDescent="0.2">
      <c r="A3" s="258"/>
      <c r="B3" s="54">
        <v>1</v>
      </c>
      <c r="C3" s="61">
        <v>7</v>
      </c>
      <c r="D3" s="61">
        <v>14</v>
      </c>
      <c r="E3" s="61">
        <v>21</v>
      </c>
      <c r="F3" s="61" t="s">
        <v>146</v>
      </c>
      <c r="G3" s="61">
        <v>5</v>
      </c>
      <c r="H3" s="61">
        <v>12</v>
      </c>
      <c r="I3" s="61">
        <v>19</v>
      </c>
      <c r="J3" s="61" t="s">
        <v>145</v>
      </c>
      <c r="K3" s="61">
        <v>2</v>
      </c>
      <c r="L3" s="61">
        <v>9</v>
      </c>
      <c r="M3" s="61">
        <v>16</v>
      </c>
      <c r="N3" s="61">
        <v>23</v>
      </c>
      <c r="O3" s="61" t="s">
        <v>142</v>
      </c>
      <c r="P3" s="61">
        <v>7</v>
      </c>
      <c r="Q3" s="61">
        <v>14</v>
      </c>
      <c r="R3" s="61">
        <v>21</v>
      </c>
      <c r="S3" s="61" t="s">
        <v>141</v>
      </c>
      <c r="T3" s="61">
        <v>4</v>
      </c>
      <c r="U3" s="61">
        <v>11</v>
      </c>
      <c r="V3" s="61">
        <v>18</v>
      </c>
      <c r="W3" s="61" t="s">
        <v>137</v>
      </c>
      <c r="X3" s="61">
        <v>1</v>
      </c>
      <c r="Y3" s="61">
        <v>8</v>
      </c>
      <c r="Z3" s="61">
        <v>15</v>
      </c>
      <c r="AA3" s="61" t="s">
        <v>136</v>
      </c>
      <c r="AB3" s="61">
        <v>1</v>
      </c>
      <c r="AC3" s="61">
        <v>8</v>
      </c>
      <c r="AD3" s="61">
        <v>15</v>
      </c>
      <c r="AE3" s="61">
        <v>22</v>
      </c>
      <c r="AF3" s="61" t="s">
        <v>135</v>
      </c>
      <c r="AG3" s="61">
        <v>5</v>
      </c>
      <c r="AH3" s="61">
        <v>12</v>
      </c>
      <c r="AI3" s="61">
        <v>19</v>
      </c>
      <c r="AJ3" s="61" t="s">
        <v>133</v>
      </c>
      <c r="AK3" s="61">
        <v>3</v>
      </c>
      <c r="AL3" s="61">
        <v>10</v>
      </c>
      <c r="AM3" s="61">
        <v>17</v>
      </c>
      <c r="AN3" s="61">
        <v>24</v>
      </c>
      <c r="AO3" s="61" t="s">
        <v>140</v>
      </c>
      <c r="AP3" s="61">
        <v>7</v>
      </c>
      <c r="AQ3" s="61">
        <v>14</v>
      </c>
      <c r="AR3" s="61">
        <v>21</v>
      </c>
      <c r="AS3" s="61" t="s">
        <v>144</v>
      </c>
      <c r="AT3" s="61">
        <v>5</v>
      </c>
      <c r="AU3" s="61">
        <v>12</v>
      </c>
      <c r="AV3" s="61">
        <v>19</v>
      </c>
      <c r="AW3" s="61" t="s">
        <v>139</v>
      </c>
      <c r="AX3" s="61">
        <v>2</v>
      </c>
      <c r="AY3" s="61">
        <v>9</v>
      </c>
      <c r="AZ3" s="61">
        <v>16</v>
      </c>
      <c r="BA3" s="61">
        <v>23</v>
      </c>
      <c r="BB3" s="59"/>
      <c r="BC3" s="58"/>
      <c r="BD3" s="58"/>
    </row>
    <row r="4" spans="1:56" ht="35.25" x14ac:dyDescent="0.2">
      <c r="A4" s="258"/>
      <c r="B4" s="257">
        <v>6</v>
      </c>
      <c r="C4" s="257">
        <v>13</v>
      </c>
      <c r="D4" s="257">
        <v>20</v>
      </c>
      <c r="E4" s="263">
        <v>27</v>
      </c>
      <c r="F4" s="57">
        <v>4</v>
      </c>
      <c r="G4" s="264">
        <v>11</v>
      </c>
      <c r="H4" s="257">
        <v>18</v>
      </c>
      <c r="I4" s="257">
        <v>25</v>
      </c>
      <c r="J4" s="57">
        <v>1</v>
      </c>
      <c r="K4" s="258">
        <v>8</v>
      </c>
      <c r="L4" s="258">
        <v>15</v>
      </c>
      <c r="M4" s="258">
        <v>22</v>
      </c>
      <c r="N4" s="268">
        <v>29</v>
      </c>
      <c r="O4" s="55">
        <v>6</v>
      </c>
      <c r="P4" s="257">
        <v>13</v>
      </c>
      <c r="Q4" s="257">
        <v>20</v>
      </c>
      <c r="R4" s="263">
        <v>27</v>
      </c>
      <c r="S4" s="57">
        <v>3</v>
      </c>
      <c r="T4" s="258">
        <v>10</v>
      </c>
      <c r="U4" s="258">
        <v>17</v>
      </c>
      <c r="V4" s="253">
        <v>24</v>
      </c>
      <c r="W4" s="57">
        <v>31</v>
      </c>
      <c r="X4" s="258">
        <v>7</v>
      </c>
      <c r="Y4" s="258">
        <v>14</v>
      </c>
      <c r="Z4" s="253">
        <v>21</v>
      </c>
      <c r="AA4" s="57">
        <v>28</v>
      </c>
      <c r="AB4" s="250">
        <v>7</v>
      </c>
      <c r="AC4" s="262">
        <v>14</v>
      </c>
      <c r="AD4" s="253">
        <v>21</v>
      </c>
      <c r="AE4" s="253">
        <v>28</v>
      </c>
      <c r="AF4" s="57">
        <v>4</v>
      </c>
      <c r="AG4" s="253">
        <v>11</v>
      </c>
      <c r="AH4" s="253">
        <v>18</v>
      </c>
      <c r="AI4" s="253">
        <v>25</v>
      </c>
      <c r="AJ4" s="57">
        <v>2</v>
      </c>
      <c r="AK4" s="253">
        <v>9</v>
      </c>
      <c r="AL4" s="253">
        <v>16</v>
      </c>
      <c r="AM4" s="253">
        <v>23</v>
      </c>
      <c r="AN4" s="253">
        <v>30</v>
      </c>
      <c r="AO4" s="253">
        <v>6</v>
      </c>
      <c r="AP4" s="253">
        <v>13</v>
      </c>
      <c r="AQ4" s="253">
        <v>20</v>
      </c>
      <c r="AR4" s="253">
        <v>27</v>
      </c>
      <c r="AS4" s="60">
        <v>4</v>
      </c>
      <c r="AT4" s="253">
        <v>11</v>
      </c>
      <c r="AU4" s="253">
        <v>18</v>
      </c>
      <c r="AV4" s="253">
        <v>25</v>
      </c>
      <c r="AW4" s="57">
        <v>1</v>
      </c>
      <c r="AX4" s="253">
        <v>8</v>
      </c>
      <c r="AY4" s="253">
        <v>15</v>
      </c>
      <c r="AZ4" s="253">
        <v>22</v>
      </c>
      <c r="BA4" s="253">
        <v>29</v>
      </c>
      <c r="BB4" s="59"/>
      <c r="BC4" s="58"/>
      <c r="BD4" s="58"/>
    </row>
    <row r="5" spans="1:56" ht="35.25" x14ac:dyDescent="0.2">
      <c r="A5" s="258"/>
      <c r="B5" s="253"/>
      <c r="C5" s="253"/>
      <c r="D5" s="253"/>
      <c r="E5" s="259"/>
      <c r="F5" s="54" t="s">
        <v>143</v>
      </c>
      <c r="G5" s="261"/>
      <c r="H5" s="253"/>
      <c r="I5" s="253"/>
      <c r="J5" s="54" t="s">
        <v>142</v>
      </c>
      <c r="K5" s="257"/>
      <c r="L5" s="257"/>
      <c r="M5" s="257"/>
      <c r="N5" s="263"/>
      <c r="O5" s="54" t="s">
        <v>141</v>
      </c>
      <c r="P5" s="253"/>
      <c r="Q5" s="253"/>
      <c r="R5" s="259"/>
      <c r="S5" s="54" t="s">
        <v>137</v>
      </c>
      <c r="T5" s="257"/>
      <c r="U5" s="257"/>
      <c r="V5" s="253"/>
      <c r="W5" s="54" t="s">
        <v>137</v>
      </c>
      <c r="X5" s="257"/>
      <c r="Y5" s="257"/>
      <c r="Z5" s="253"/>
      <c r="AA5" s="54" t="s">
        <v>136</v>
      </c>
      <c r="AB5" s="257"/>
      <c r="AC5" s="263"/>
      <c r="AD5" s="253"/>
      <c r="AE5" s="253"/>
      <c r="AF5" s="54" t="s">
        <v>133</v>
      </c>
      <c r="AG5" s="253"/>
      <c r="AH5" s="253"/>
      <c r="AI5" s="253"/>
      <c r="AJ5" s="54" t="s">
        <v>140</v>
      </c>
      <c r="AK5" s="253"/>
      <c r="AL5" s="253"/>
      <c r="AM5" s="253"/>
      <c r="AN5" s="253"/>
      <c r="AO5" s="253"/>
      <c r="AP5" s="253"/>
      <c r="AQ5" s="253"/>
      <c r="AR5" s="253"/>
      <c r="AS5" s="60" t="s">
        <v>139</v>
      </c>
      <c r="AT5" s="250"/>
      <c r="AU5" s="250"/>
      <c r="AV5" s="250"/>
      <c r="AW5" s="57" t="s">
        <v>138</v>
      </c>
      <c r="AX5" s="250"/>
      <c r="AY5" s="250"/>
      <c r="AZ5" s="250"/>
      <c r="BA5" s="250"/>
      <c r="BB5" s="59"/>
      <c r="BC5" s="58"/>
      <c r="BD5" s="58"/>
    </row>
    <row r="6" spans="1:56" ht="35.25" x14ac:dyDescent="0.2">
      <c r="A6" s="253" t="s">
        <v>137</v>
      </c>
      <c r="B6" s="55" t="s">
        <v>132</v>
      </c>
      <c r="C6" s="55" t="s">
        <v>132</v>
      </c>
      <c r="D6" s="55" t="s">
        <v>132</v>
      </c>
      <c r="E6" s="55" t="s">
        <v>132</v>
      </c>
      <c r="F6" s="55" t="s">
        <v>132</v>
      </c>
      <c r="G6" s="55" t="s">
        <v>132</v>
      </c>
      <c r="H6" s="55" t="s">
        <v>132</v>
      </c>
      <c r="I6" s="55" t="s">
        <v>132</v>
      </c>
      <c r="J6" s="55" t="s">
        <v>132</v>
      </c>
      <c r="K6" s="55" t="s">
        <v>132</v>
      </c>
      <c r="L6" s="55" t="s">
        <v>132</v>
      </c>
      <c r="M6" s="55" t="s">
        <v>132</v>
      </c>
      <c r="N6" s="55" t="s">
        <v>132</v>
      </c>
      <c r="O6" s="55" t="s">
        <v>132</v>
      </c>
      <c r="P6" s="55" t="s">
        <v>132</v>
      </c>
      <c r="Q6" s="55" t="s">
        <v>132</v>
      </c>
      <c r="R6" s="55" t="s">
        <v>132</v>
      </c>
      <c r="S6" s="255" t="s">
        <v>131</v>
      </c>
      <c r="T6" s="255" t="s">
        <v>131</v>
      </c>
      <c r="U6" s="55" t="s">
        <v>132</v>
      </c>
      <c r="V6" s="55" t="s">
        <v>132</v>
      </c>
      <c r="W6" s="55" t="s">
        <v>132</v>
      </c>
      <c r="X6" s="55" t="s">
        <v>132</v>
      </c>
      <c r="Y6" s="55" t="s">
        <v>132</v>
      </c>
      <c r="Z6" s="55" t="s">
        <v>132</v>
      </c>
      <c r="AA6" s="55" t="s">
        <v>132</v>
      </c>
      <c r="AB6" s="55" t="s">
        <v>132</v>
      </c>
      <c r="AC6" s="55" t="s">
        <v>132</v>
      </c>
      <c r="AD6" s="55" t="s">
        <v>132</v>
      </c>
      <c r="AE6" s="55" t="s">
        <v>132</v>
      </c>
      <c r="AF6" s="55" t="s">
        <v>132</v>
      </c>
      <c r="AG6" s="55" t="s">
        <v>132</v>
      </c>
      <c r="AH6" s="55" t="s">
        <v>132</v>
      </c>
      <c r="AI6" s="55" t="s">
        <v>132</v>
      </c>
      <c r="AJ6" s="55" t="s">
        <v>132</v>
      </c>
      <c r="AK6" s="55" t="s">
        <v>132</v>
      </c>
      <c r="AL6" s="55" t="s">
        <v>132</v>
      </c>
      <c r="AM6" s="55" t="s">
        <v>132</v>
      </c>
      <c r="AN6" s="55" t="s">
        <v>132</v>
      </c>
      <c r="AO6" s="55" t="s">
        <v>132</v>
      </c>
      <c r="AP6" s="97" t="s">
        <v>132</v>
      </c>
      <c r="AQ6" s="250" t="s">
        <v>123</v>
      </c>
      <c r="AR6" s="250" t="s">
        <v>123</v>
      </c>
      <c r="AS6" s="250" t="s">
        <v>131</v>
      </c>
      <c r="AT6" s="250" t="s">
        <v>131</v>
      </c>
      <c r="AU6" s="250" t="s">
        <v>131</v>
      </c>
      <c r="AV6" s="250" t="s">
        <v>131</v>
      </c>
      <c r="AW6" s="250" t="s">
        <v>131</v>
      </c>
      <c r="AX6" s="250" t="s">
        <v>131</v>
      </c>
      <c r="AY6" s="250" t="s">
        <v>131</v>
      </c>
      <c r="AZ6" s="250" t="s">
        <v>131</v>
      </c>
      <c r="BA6" s="250" t="s">
        <v>131</v>
      </c>
      <c r="BB6" s="53"/>
      <c r="BC6" s="52"/>
      <c r="BD6" s="52"/>
    </row>
    <row r="7" spans="1:56" ht="35.25" x14ac:dyDescent="0.2">
      <c r="A7" s="2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256"/>
      <c r="T7" s="256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98"/>
      <c r="AQ7" s="257"/>
      <c r="AR7" s="257"/>
      <c r="AS7" s="257"/>
      <c r="AT7" s="252"/>
      <c r="AU7" s="257"/>
      <c r="AV7" s="257"/>
      <c r="AW7" s="257"/>
      <c r="AX7" s="257"/>
      <c r="AY7" s="257"/>
      <c r="AZ7" s="257"/>
      <c r="BA7" s="257"/>
      <c r="BB7" s="53"/>
      <c r="BC7" s="52"/>
      <c r="BD7" s="52"/>
    </row>
    <row r="8" spans="1:56" ht="35.25" x14ac:dyDescent="0.2">
      <c r="A8" s="250" t="s">
        <v>136</v>
      </c>
      <c r="B8" s="57" t="s">
        <v>132</v>
      </c>
      <c r="C8" s="57" t="s">
        <v>132</v>
      </c>
      <c r="D8" s="57" t="s">
        <v>132</v>
      </c>
      <c r="E8" s="57" t="s">
        <v>132</v>
      </c>
      <c r="F8" s="57" t="s">
        <v>132</v>
      </c>
      <c r="G8" s="57" t="s">
        <v>132</v>
      </c>
      <c r="H8" s="57" t="s">
        <v>132</v>
      </c>
      <c r="I8" s="57" t="s">
        <v>132</v>
      </c>
      <c r="J8" s="57" t="s">
        <v>132</v>
      </c>
      <c r="K8" s="57" t="s">
        <v>132</v>
      </c>
      <c r="L8" s="57" t="s">
        <v>132</v>
      </c>
      <c r="M8" s="57" t="s">
        <v>132</v>
      </c>
      <c r="N8" s="57" t="s">
        <v>132</v>
      </c>
      <c r="O8" s="57" t="s">
        <v>132</v>
      </c>
      <c r="P8" s="57"/>
      <c r="Q8" s="57"/>
      <c r="R8" s="146"/>
      <c r="S8" s="255" t="s">
        <v>131</v>
      </c>
      <c r="T8" s="255" t="s">
        <v>131</v>
      </c>
      <c r="U8" s="57" t="s">
        <v>132</v>
      </c>
      <c r="V8" s="57" t="s">
        <v>132</v>
      </c>
      <c r="W8" s="57" t="s">
        <v>132</v>
      </c>
      <c r="X8" s="57" t="s">
        <v>132</v>
      </c>
      <c r="Y8" s="57" t="s">
        <v>132</v>
      </c>
      <c r="Z8" s="57" t="s">
        <v>132</v>
      </c>
      <c r="AA8" s="57" t="s">
        <v>132</v>
      </c>
      <c r="AB8" s="57" t="s">
        <v>132</v>
      </c>
      <c r="AC8" s="57" t="s">
        <v>132</v>
      </c>
      <c r="AD8" s="57" t="s">
        <v>132</v>
      </c>
      <c r="AE8" s="57" t="s">
        <v>132</v>
      </c>
      <c r="AF8" s="57" t="s">
        <v>132</v>
      </c>
      <c r="AG8" s="57" t="s">
        <v>132</v>
      </c>
      <c r="AH8" s="57" t="s">
        <v>132</v>
      </c>
      <c r="AI8" s="57" t="s">
        <v>132</v>
      </c>
      <c r="AJ8" s="57" t="s">
        <v>132</v>
      </c>
      <c r="AK8" s="57"/>
      <c r="AL8" s="57"/>
      <c r="AM8" s="57"/>
      <c r="AN8" s="57"/>
      <c r="AO8" s="57"/>
      <c r="AP8" s="57"/>
      <c r="AQ8" s="107"/>
      <c r="AR8" s="267" t="s">
        <v>123</v>
      </c>
      <c r="AS8" s="250" t="s">
        <v>131</v>
      </c>
      <c r="AT8" s="265" t="s">
        <v>131</v>
      </c>
      <c r="AU8" s="250" t="s">
        <v>131</v>
      </c>
      <c r="AV8" s="250" t="s">
        <v>131</v>
      </c>
      <c r="AW8" s="250" t="s">
        <v>131</v>
      </c>
      <c r="AX8" s="250" t="s">
        <v>131</v>
      </c>
      <c r="AY8" s="250" t="s">
        <v>131</v>
      </c>
      <c r="AZ8" s="250" t="s">
        <v>131</v>
      </c>
      <c r="BA8" s="250" t="s">
        <v>131</v>
      </c>
      <c r="BB8" s="53"/>
      <c r="BC8" s="52"/>
      <c r="BD8" s="52"/>
    </row>
    <row r="9" spans="1:56" ht="35.25" x14ac:dyDescent="0.2">
      <c r="A9" s="2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 t="s">
        <v>134</v>
      </c>
      <c r="Q9" s="57" t="s">
        <v>134</v>
      </c>
      <c r="R9" s="147" t="s">
        <v>134</v>
      </c>
      <c r="S9" s="252"/>
      <c r="T9" s="252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 t="s">
        <v>134</v>
      </c>
      <c r="AL9" s="57" t="s">
        <v>134</v>
      </c>
      <c r="AM9" s="57" t="s">
        <v>134</v>
      </c>
      <c r="AN9" s="57" t="s">
        <v>134</v>
      </c>
      <c r="AO9" s="57" t="s">
        <v>134</v>
      </c>
      <c r="AP9" s="57" t="s">
        <v>134</v>
      </c>
      <c r="AQ9" s="149" t="s">
        <v>134</v>
      </c>
      <c r="AR9" s="251"/>
      <c r="AS9" s="252"/>
      <c r="AT9" s="266"/>
      <c r="AU9" s="252"/>
      <c r="AV9" s="252"/>
      <c r="AW9" s="252"/>
      <c r="AX9" s="252"/>
      <c r="AY9" s="252"/>
      <c r="AZ9" s="252"/>
      <c r="BA9" s="252"/>
      <c r="BB9" s="53"/>
      <c r="BC9" s="52"/>
      <c r="BD9" s="52"/>
    </row>
    <row r="10" spans="1:56" ht="35.25" x14ac:dyDescent="0.2">
      <c r="A10" s="254" t="s">
        <v>135</v>
      </c>
      <c r="B10" s="55"/>
      <c r="C10" s="55"/>
      <c r="D10" s="55"/>
      <c r="E10" s="55"/>
      <c r="F10" s="55"/>
      <c r="G10" s="55"/>
      <c r="H10" s="55"/>
      <c r="I10" s="55" t="s">
        <v>132</v>
      </c>
      <c r="J10" s="55" t="s">
        <v>132</v>
      </c>
      <c r="K10" s="55" t="s">
        <v>132</v>
      </c>
      <c r="L10" s="55" t="s">
        <v>132</v>
      </c>
      <c r="M10" s="55" t="s">
        <v>132</v>
      </c>
      <c r="N10" s="55" t="s">
        <v>132</v>
      </c>
      <c r="O10" s="55" t="s">
        <v>132</v>
      </c>
      <c r="P10" s="55" t="s">
        <v>132</v>
      </c>
      <c r="Q10" s="55" t="s">
        <v>132</v>
      </c>
      <c r="R10" s="109" t="s">
        <v>132</v>
      </c>
      <c r="S10" s="255" t="s">
        <v>131</v>
      </c>
      <c r="T10" s="255" t="s">
        <v>131</v>
      </c>
      <c r="U10" s="55" t="s">
        <v>132</v>
      </c>
      <c r="V10" s="55" t="s">
        <v>132</v>
      </c>
      <c r="W10" s="55" t="s">
        <v>132</v>
      </c>
      <c r="X10" s="55" t="s">
        <v>132</v>
      </c>
      <c r="Y10" s="55" t="s">
        <v>132</v>
      </c>
      <c r="Z10" s="55" t="s">
        <v>132</v>
      </c>
      <c r="AA10" s="55" t="s">
        <v>132</v>
      </c>
      <c r="AB10" s="55" t="s">
        <v>132</v>
      </c>
      <c r="AC10" s="55" t="s">
        <v>132</v>
      </c>
      <c r="AD10" s="55" t="s">
        <v>132</v>
      </c>
      <c r="AE10" s="55" t="s">
        <v>132</v>
      </c>
      <c r="AF10" s="55" t="s">
        <v>132</v>
      </c>
      <c r="AG10" s="55" t="s">
        <v>132</v>
      </c>
      <c r="AH10" s="55" t="s">
        <v>132</v>
      </c>
      <c r="AI10" s="55" t="s">
        <v>132</v>
      </c>
      <c r="AJ10" s="55" t="s">
        <v>132</v>
      </c>
      <c r="AK10" s="55" t="s">
        <v>132</v>
      </c>
      <c r="AL10" s="55"/>
      <c r="AM10" s="94"/>
      <c r="AN10" s="55"/>
      <c r="AO10" s="55"/>
      <c r="AP10" s="55"/>
      <c r="AQ10" s="97"/>
      <c r="AR10" s="209"/>
      <c r="AS10" s="250" t="s">
        <v>131</v>
      </c>
      <c r="AT10" s="250" t="s">
        <v>131</v>
      </c>
      <c r="AU10" s="250" t="s">
        <v>131</v>
      </c>
      <c r="AV10" s="250" t="s">
        <v>131</v>
      </c>
      <c r="AW10" s="250" t="s">
        <v>131</v>
      </c>
      <c r="AX10" s="250" t="s">
        <v>131</v>
      </c>
      <c r="AY10" s="250" t="s">
        <v>131</v>
      </c>
      <c r="AZ10" s="250" t="s">
        <v>131</v>
      </c>
      <c r="BA10" s="250" t="s">
        <v>131</v>
      </c>
      <c r="BB10" s="53"/>
      <c r="BC10" s="52"/>
      <c r="BD10" s="52"/>
    </row>
    <row r="11" spans="1:56" ht="35.25" x14ac:dyDescent="0.2">
      <c r="A11" s="254"/>
      <c r="B11" s="54" t="s">
        <v>130</v>
      </c>
      <c r="C11" s="54" t="s">
        <v>130</v>
      </c>
      <c r="D11" s="54" t="s">
        <v>130</v>
      </c>
      <c r="E11" s="54" t="s">
        <v>130</v>
      </c>
      <c r="F11" s="54" t="s">
        <v>130</v>
      </c>
      <c r="G11" s="54" t="s">
        <v>130</v>
      </c>
      <c r="H11" s="54" t="s">
        <v>130</v>
      </c>
      <c r="I11" s="54"/>
      <c r="J11" s="54"/>
      <c r="K11" s="54"/>
      <c r="L11" s="54"/>
      <c r="M11" s="54"/>
      <c r="N11" s="54"/>
      <c r="O11" s="54"/>
      <c r="P11" s="54"/>
      <c r="Q11" s="54"/>
      <c r="R11" s="110"/>
      <c r="S11" s="256"/>
      <c r="T11" s="256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110"/>
      <c r="AJ11" s="110"/>
      <c r="AK11" s="110"/>
      <c r="AL11" s="56" t="s">
        <v>130</v>
      </c>
      <c r="AM11" s="56" t="s">
        <v>130</v>
      </c>
      <c r="AN11" s="54" t="s">
        <v>130</v>
      </c>
      <c r="AO11" s="54" t="s">
        <v>130</v>
      </c>
      <c r="AP11" s="54" t="s">
        <v>130</v>
      </c>
      <c r="AQ11" s="99" t="s">
        <v>130</v>
      </c>
      <c r="AR11" s="210" t="s">
        <v>130</v>
      </c>
      <c r="AS11" s="257"/>
      <c r="AT11" s="257"/>
      <c r="AU11" s="257"/>
      <c r="AV11" s="257"/>
      <c r="AW11" s="257"/>
      <c r="AX11" s="257"/>
      <c r="AY11" s="257"/>
      <c r="AZ11" s="257"/>
      <c r="BA11" s="257"/>
      <c r="BB11" s="53"/>
      <c r="BC11" s="52"/>
      <c r="BD11" s="52"/>
    </row>
    <row r="12" spans="1:56" ht="35.25" x14ac:dyDescent="0.45">
      <c r="A12" s="254" t="s">
        <v>133</v>
      </c>
      <c r="B12" s="55" t="s">
        <v>132</v>
      </c>
      <c r="C12" s="55" t="s">
        <v>132</v>
      </c>
      <c r="D12" s="55" t="s">
        <v>132</v>
      </c>
      <c r="E12" s="55" t="s">
        <v>132</v>
      </c>
      <c r="F12" s="55" t="s">
        <v>132</v>
      </c>
      <c r="G12" s="55" t="s">
        <v>132</v>
      </c>
      <c r="H12" s="55" t="s">
        <v>132</v>
      </c>
      <c r="I12" s="55" t="s">
        <v>132</v>
      </c>
      <c r="J12" s="55" t="s">
        <v>132</v>
      </c>
      <c r="K12" s="55" t="s">
        <v>132</v>
      </c>
      <c r="L12" s="55"/>
      <c r="M12" s="55"/>
      <c r="N12" s="55"/>
      <c r="O12" s="55"/>
      <c r="P12" s="55"/>
      <c r="Q12" s="55"/>
      <c r="R12" s="108" t="s">
        <v>123</v>
      </c>
      <c r="S12" s="255" t="s">
        <v>131</v>
      </c>
      <c r="T12" s="255" t="s">
        <v>131</v>
      </c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209" t="s">
        <v>123</v>
      </c>
      <c r="AJ12" s="250" t="s">
        <v>40</v>
      </c>
      <c r="AK12" s="250" t="s">
        <v>40</v>
      </c>
      <c r="AL12" s="250" t="s">
        <v>40</v>
      </c>
      <c r="AM12" s="250" t="s">
        <v>40</v>
      </c>
      <c r="AN12" s="250" t="s">
        <v>122</v>
      </c>
      <c r="AO12" s="250" t="s">
        <v>122</v>
      </c>
      <c r="AP12" s="250" t="s">
        <v>122</v>
      </c>
      <c r="AQ12" s="250" t="s">
        <v>122</v>
      </c>
      <c r="AR12" s="250" t="s">
        <v>122</v>
      </c>
      <c r="AS12" s="250" t="s">
        <v>122</v>
      </c>
      <c r="AT12" s="250"/>
      <c r="AU12" s="47"/>
      <c r="AV12" s="47"/>
      <c r="AW12" s="47"/>
      <c r="AX12" s="47"/>
      <c r="AY12" s="47"/>
      <c r="AZ12" s="47"/>
      <c r="BA12" s="47"/>
      <c r="BB12" s="53"/>
      <c r="BC12" s="52"/>
      <c r="BD12" s="52"/>
    </row>
    <row r="13" spans="1:56" ht="35.25" x14ac:dyDescent="0.45">
      <c r="A13" s="2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 t="s">
        <v>130</v>
      </c>
      <c r="M13" s="54" t="s">
        <v>130</v>
      </c>
      <c r="N13" s="54" t="s">
        <v>130</v>
      </c>
      <c r="O13" s="54" t="s">
        <v>130</v>
      </c>
      <c r="P13" s="54" t="s">
        <v>130</v>
      </c>
      <c r="Q13" s="54" t="s">
        <v>130</v>
      </c>
      <c r="R13" s="110" t="s">
        <v>130</v>
      </c>
      <c r="S13" s="256"/>
      <c r="T13" s="256"/>
      <c r="U13" s="148" t="s">
        <v>130</v>
      </c>
      <c r="V13" s="54" t="s">
        <v>130</v>
      </c>
      <c r="W13" s="54" t="s">
        <v>130</v>
      </c>
      <c r="X13" s="54" t="s">
        <v>130</v>
      </c>
      <c r="Y13" s="54" t="s">
        <v>130</v>
      </c>
      <c r="Z13" s="54" t="s">
        <v>130</v>
      </c>
      <c r="AA13" s="54" t="s">
        <v>130</v>
      </c>
      <c r="AB13" s="54" t="s">
        <v>130</v>
      </c>
      <c r="AC13" s="54" t="s">
        <v>130</v>
      </c>
      <c r="AD13" s="54" t="s">
        <v>130</v>
      </c>
      <c r="AE13" s="54" t="s">
        <v>130</v>
      </c>
      <c r="AF13" s="54" t="s">
        <v>130</v>
      </c>
      <c r="AG13" s="54" t="s">
        <v>130</v>
      </c>
      <c r="AH13" s="54" t="s">
        <v>130</v>
      </c>
      <c r="AI13" s="224" t="s">
        <v>130</v>
      </c>
      <c r="AJ13" s="251"/>
      <c r="AK13" s="251"/>
      <c r="AL13" s="252"/>
      <c r="AM13" s="252"/>
      <c r="AN13" s="252"/>
      <c r="AO13" s="252"/>
      <c r="AP13" s="252"/>
      <c r="AQ13" s="252"/>
      <c r="AR13" s="252"/>
      <c r="AS13" s="252"/>
      <c r="AT13" s="252"/>
      <c r="AU13" s="43"/>
      <c r="AV13" s="43"/>
      <c r="AW13" s="43"/>
      <c r="AX13" s="43"/>
      <c r="AY13" s="43"/>
      <c r="AZ13" s="43"/>
      <c r="BA13" s="43"/>
      <c r="BB13" s="53"/>
      <c r="BC13" s="52"/>
      <c r="BD13" s="52"/>
    </row>
    <row r="14" spans="1:56" ht="35.25" x14ac:dyDescent="0.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48"/>
      <c r="L14" s="48"/>
      <c r="M14" s="48"/>
      <c r="N14" s="48"/>
      <c r="O14" s="50"/>
      <c r="P14" s="50"/>
      <c r="Q14" s="50"/>
      <c r="R14" s="50"/>
      <c r="S14" s="48"/>
      <c r="T14" s="48"/>
      <c r="U14" s="48"/>
      <c r="V14" s="48"/>
      <c r="W14" s="49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7"/>
      <c r="AK14" s="47"/>
      <c r="AL14" s="47"/>
      <c r="AM14" s="47"/>
      <c r="AN14" s="47"/>
      <c r="AO14" s="47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2"/>
      <c r="BD14" s="42"/>
    </row>
    <row r="15" spans="1:56" ht="112.5" customHeight="1" x14ac:dyDescent="0.45">
      <c r="A15" s="43"/>
      <c r="B15" s="243" t="s">
        <v>129</v>
      </c>
      <c r="C15" s="243"/>
      <c r="D15" s="243"/>
      <c r="E15" s="46"/>
      <c r="F15" s="43"/>
      <c r="G15" s="243" t="s">
        <v>52</v>
      </c>
      <c r="H15" s="243"/>
      <c r="I15" s="243"/>
      <c r="J15" s="43"/>
      <c r="K15" s="43"/>
      <c r="L15" s="243" t="s">
        <v>128</v>
      </c>
      <c r="M15" s="243"/>
      <c r="N15" s="243"/>
      <c r="O15" s="45"/>
      <c r="P15" s="45"/>
      <c r="Q15" s="243" t="s">
        <v>50</v>
      </c>
      <c r="R15" s="243"/>
      <c r="S15" s="243"/>
      <c r="T15" s="43"/>
      <c r="U15" s="43"/>
      <c r="V15" s="243" t="s">
        <v>41</v>
      </c>
      <c r="W15" s="243"/>
      <c r="X15" s="243"/>
      <c r="Y15" s="43"/>
      <c r="Z15" s="43"/>
      <c r="AA15" s="243" t="s">
        <v>127</v>
      </c>
      <c r="AB15" s="243"/>
      <c r="AC15" s="243"/>
      <c r="AD15" s="43"/>
      <c r="AE15" s="43"/>
      <c r="AF15" s="243" t="s">
        <v>32</v>
      </c>
      <c r="AG15" s="243"/>
      <c r="AH15" s="2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2"/>
      <c r="BD15" s="42"/>
    </row>
    <row r="16" spans="1:56" ht="34.5" x14ac:dyDescent="0.45">
      <c r="A16" s="43"/>
      <c r="B16" s="244" t="s">
        <v>126</v>
      </c>
      <c r="C16" s="245"/>
      <c r="D16" s="246"/>
      <c r="E16" s="43"/>
      <c r="F16" s="43"/>
      <c r="G16" s="244" t="s">
        <v>125</v>
      </c>
      <c r="H16" s="245"/>
      <c r="I16" s="246"/>
      <c r="J16" s="43"/>
      <c r="K16" s="43"/>
      <c r="L16" s="244" t="s">
        <v>124</v>
      </c>
      <c r="M16" s="245"/>
      <c r="N16" s="246"/>
      <c r="O16" s="45"/>
      <c r="P16" s="45"/>
      <c r="Q16" s="244" t="s">
        <v>123</v>
      </c>
      <c r="R16" s="245"/>
      <c r="S16" s="246"/>
      <c r="T16" s="43"/>
      <c r="U16" s="43"/>
      <c r="V16" s="244" t="s">
        <v>122</v>
      </c>
      <c r="W16" s="245"/>
      <c r="X16" s="246"/>
      <c r="Y16" s="43"/>
      <c r="Z16" s="43"/>
      <c r="AA16" s="244" t="s">
        <v>121</v>
      </c>
      <c r="AB16" s="245"/>
      <c r="AC16" s="246"/>
      <c r="AD16" s="43"/>
      <c r="AE16" s="43"/>
      <c r="AF16" s="244" t="s">
        <v>40</v>
      </c>
      <c r="AG16" s="245"/>
      <c r="AH16" s="246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2"/>
      <c r="BD16" s="42"/>
    </row>
    <row r="17" spans="1:56" ht="34.5" x14ac:dyDescent="0.45">
      <c r="A17" s="43"/>
      <c r="B17" s="247"/>
      <c r="C17" s="248"/>
      <c r="D17" s="249"/>
      <c r="E17" s="43"/>
      <c r="F17" s="43"/>
      <c r="G17" s="247"/>
      <c r="H17" s="248"/>
      <c r="I17" s="249"/>
      <c r="J17" s="43"/>
      <c r="K17" s="43"/>
      <c r="L17" s="247"/>
      <c r="M17" s="248"/>
      <c r="N17" s="249"/>
      <c r="O17" s="45"/>
      <c r="P17" s="45"/>
      <c r="Q17" s="247"/>
      <c r="R17" s="248"/>
      <c r="S17" s="249"/>
      <c r="T17" s="43"/>
      <c r="U17" s="43"/>
      <c r="V17" s="247"/>
      <c r="W17" s="248"/>
      <c r="X17" s="249"/>
      <c r="Y17" s="43"/>
      <c r="Z17" s="43"/>
      <c r="AA17" s="247"/>
      <c r="AB17" s="248"/>
      <c r="AC17" s="249"/>
      <c r="AD17" s="43"/>
      <c r="AE17" s="43"/>
      <c r="AF17" s="247"/>
      <c r="AG17" s="248"/>
      <c r="AH17" s="249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2"/>
      <c r="BD17" s="42"/>
    </row>
    <row r="18" spans="1:56" ht="34.5" x14ac:dyDescent="0.4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5"/>
      <c r="P18" s="45"/>
      <c r="Q18" s="45"/>
      <c r="R18" s="45"/>
      <c r="S18" s="43"/>
      <c r="T18" s="43"/>
      <c r="U18" s="43"/>
      <c r="V18" s="43"/>
      <c r="W18" s="44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2"/>
      <c r="BD18" s="42"/>
    </row>
    <row r="19" spans="1:56" ht="34.5" x14ac:dyDescent="0.4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5"/>
      <c r="P19" s="45"/>
      <c r="Q19" s="45"/>
      <c r="R19" s="45"/>
      <c r="S19" s="43"/>
      <c r="T19" s="43"/>
      <c r="U19" s="43"/>
      <c r="V19" s="43"/>
      <c r="W19" s="44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2"/>
      <c r="BD19" s="42"/>
    </row>
    <row r="20" spans="1:56" ht="34.5" x14ac:dyDescent="0.4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5"/>
      <c r="P20" s="45"/>
      <c r="Q20" s="45"/>
      <c r="R20" s="45"/>
      <c r="S20" s="43"/>
      <c r="T20" s="43"/>
      <c r="U20" s="43"/>
      <c r="V20" s="43"/>
      <c r="W20" s="44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2"/>
      <c r="BD20" s="42"/>
    </row>
    <row r="21" spans="1:56" ht="30" x14ac:dyDescent="0.4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</row>
  </sheetData>
  <mergeCells count="122">
    <mergeCell ref="BA8:BA9"/>
    <mergeCell ref="AZ6:AZ7"/>
    <mergeCell ref="BA6:BA7"/>
    <mergeCell ref="AW10:AW11"/>
    <mergeCell ref="AV8:AV9"/>
    <mergeCell ref="AW8:AW9"/>
    <mergeCell ref="AX8:AX9"/>
    <mergeCell ref="AU8:AU9"/>
    <mergeCell ref="AS6:AS7"/>
    <mergeCell ref="AZ8:AZ9"/>
    <mergeCell ref="AU10:AU11"/>
    <mergeCell ref="AV10:AV11"/>
    <mergeCell ref="AX10:AX11"/>
    <mergeCell ref="AY10:AY11"/>
    <mergeCell ref="AZ10:AZ11"/>
    <mergeCell ref="BA10:BA11"/>
    <mergeCell ref="AT6:AT7"/>
    <mergeCell ref="AY8:AY9"/>
    <mergeCell ref="AS10:AS11"/>
    <mergeCell ref="AU6:AU7"/>
    <mergeCell ref="AT10:AT11"/>
    <mergeCell ref="AS8:AS9"/>
    <mergeCell ref="N4:N5"/>
    <mergeCell ref="B15:D15"/>
    <mergeCell ref="B16:D17"/>
    <mergeCell ref="G16:I17"/>
    <mergeCell ref="G15:I15"/>
    <mergeCell ref="L15:N15"/>
    <mergeCell ref="V15:X15"/>
    <mergeCell ref="AA15:AC15"/>
    <mergeCell ref="S10:S11"/>
    <mergeCell ref="T10:T11"/>
    <mergeCell ref="AA16:AC17"/>
    <mergeCell ref="L16:N17"/>
    <mergeCell ref="Q15:S15"/>
    <mergeCell ref="Q16:S17"/>
    <mergeCell ref="V16:X17"/>
    <mergeCell ref="T12:T13"/>
    <mergeCell ref="AO4:AO5"/>
    <mergeCell ref="AN4:AN5"/>
    <mergeCell ref="AK2:AN2"/>
    <mergeCell ref="AT8:AT9"/>
    <mergeCell ref="T2:V2"/>
    <mergeCell ref="AQ4:AQ5"/>
    <mergeCell ref="AD4:AD5"/>
    <mergeCell ref="AP2:AR2"/>
    <mergeCell ref="AK4:AK5"/>
    <mergeCell ref="T4:T5"/>
    <mergeCell ref="U4:U5"/>
    <mergeCell ref="Y4:Y5"/>
    <mergeCell ref="Z4:Z5"/>
    <mergeCell ref="AB4:AB5"/>
    <mergeCell ref="V4:V5"/>
    <mergeCell ref="AG4:AG5"/>
    <mergeCell ref="AR8:AR9"/>
    <mergeCell ref="AX2:BA2"/>
    <mergeCell ref="T6:T7"/>
    <mergeCell ref="AV6:AV7"/>
    <mergeCell ref="E4:E5"/>
    <mergeCell ref="G4:G5"/>
    <mergeCell ref="AX6:AX7"/>
    <mergeCell ref="P2:R2"/>
    <mergeCell ref="AW6:AW7"/>
    <mergeCell ref="AY6:AY7"/>
    <mergeCell ref="AX4:AX5"/>
    <mergeCell ref="AY4:AY5"/>
    <mergeCell ref="AZ4:AZ5"/>
    <mergeCell ref="BA4:BA5"/>
    <mergeCell ref="AR4:AR5"/>
    <mergeCell ref="AT2:AV2"/>
    <mergeCell ref="AT4:AT5"/>
    <mergeCell ref="AU4:AU5"/>
    <mergeCell ref="AV4:AV5"/>
    <mergeCell ref="AL4:AL5"/>
    <mergeCell ref="AM4:AM5"/>
    <mergeCell ref="AP4:AP5"/>
    <mergeCell ref="AR6:AR7"/>
    <mergeCell ref="AQ6:AQ7"/>
    <mergeCell ref="P4:P5"/>
    <mergeCell ref="A2:A5"/>
    <mergeCell ref="A12:A13"/>
    <mergeCell ref="B2:E2"/>
    <mergeCell ref="K2:N2"/>
    <mergeCell ref="AB2:AE2"/>
    <mergeCell ref="AG2:AI2"/>
    <mergeCell ref="AH4:AH5"/>
    <mergeCell ref="AI4:AI5"/>
    <mergeCell ref="X2:Z2"/>
    <mergeCell ref="X4:X5"/>
    <mergeCell ref="AE4:AE5"/>
    <mergeCell ref="B4:B5"/>
    <mergeCell ref="C4:C5"/>
    <mergeCell ref="D4:D5"/>
    <mergeCell ref="AC4:AC5"/>
    <mergeCell ref="S6:S7"/>
    <mergeCell ref="I4:I5"/>
    <mergeCell ref="G2:I2"/>
    <mergeCell ref="H4:H5"/>
    <mergeCell ref="L4:L5"/>
    <mergeCell ref="Q4:Q5"/>
    <mergeCell ref="R4:R5"/>
    <mergeCell ref="K4:K5"/>
    <mergeCell ref="M4:M5"/>
    <mergeCell ref="AF15:AH15"/>
    <mergeCell ref="AF16:AH17"/>
    <mergeCell ref="AK12:AK13"/>
    <mergeCell ref="AR12:AR13"/>
    <mergeCell ref="AS12:AS13"/>
    <mergeCell ref="AT12:AT13"/>
    <mergeCell ref="A6:A7"/>
    <mergeCell ref="A10:A11"/>
    <mergeCell ref="AN12:AN13"/>
    <mergeCell ref="AM12:AM13"/>
    <mergeCell ref="S12:S13"/>
    <mergeCell ref="A8:A9"/>
    <mergeCell ref="S8:S9"/>
    <mergeCell ref="T8:T9"/>
    <mergeCell ref="AP12:AP13"/>
    <mergeCell ref="AQ12:AQ13"/>
    <mergeCell ref="AL12:AL13"/>
    <mergeCell ref="AO12:AO13"/>
    <mergeCell ref="AJ12:AJ13"/>
  </mergeCells>
  <pageMargins left="0.9055118110236221" right="0.31496062992125984" top="0.74803149606299213" bottom="0.74803149606299213" header="0.31496062992125984" footer="0.31496062992125984"/>
  <pageSetup paperSize="9" scale="2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view="pageBreakPreview" zoomScale="60" workbookViewId="0">
      <selection activeCell="G11" sqref="G11"/>
    </sheetView>
  </sheetViews>
  <sheetFormatPr defaultColWidth="9.140625" defaultRowHeight="18.75" x14ac:dyDescent="0.3"/>
  <cols>
    <col min="1" max="2" width="15.7109375" style="65" customWidth="1"/>
    <col min="3" max="3" width="14.5703125" style="65" customWidth="1"/>
    <col min="4" max="4" width="13.5703125" style="65" customWidth="1"/>
    <col min="5" max="5" width="13.28515625" style="65" customWidth="1"/>
    <col min="6" max="6" width="14" style="65" customWidth="1"/>
    <col min="7" max="7" width="14.85546875" style="65" customWidth="1"/>
    <col min="8" max="8" width="13.7109375" style="65" customWidth="1"/>
    <col min="9" max="9" width="13.5703125" style="65" customWidth="1"/>
    <col min="10" max="16384" width="9.140625" style="65"/>
  </cols>
  <sheetData>
    <row r="1" spans="1:13" s="66" customFormat="1" ht="28.5" customHeight="1" x14ac:dyDescent="0.2">
      <c r="A1" s="269" t="s">
        <v>163</v>
      </c>
      <c r="B1" s="269"/>
      <c r="C1" s="269"/>
      <c r="D1" s="269"/>
      <c r="E1" s="269"/>
      <c r="F1" s="269"/>
      <c r="G1" s="269"/>
      <c r="H1" s="269"/>
      <c r="I1" s="269"/>
    </row>
    <row r="2" spans="1:13" s="72" customFormat="1" ht="138.75" customHeight="1" x14ac:dyDescent="0.3">
      <c r="A2" s="74" t="s">
        <v>159</v>
      </c>
      <c r="B2" s="74" t="s">
        <v>162</v>
      </c>
      <c r="C2" s="74" t="s">
        <v>52</v>
      </c>
      <c r="D2" s="74" t="s">
        <v>128</v>
      </c>
      <c r="E2" s="74" t="s">
        <v>32</v>
      </c>
      <c r="F2" s="74" t="s">
        <v>50</v>
      </c>
      <c r="G2" s="74" t="s">
        <v>41</v>
      </c>
      <c r="H2" s="74" t="s">
        <v>127</v>
      </c>
      <c r="I2" s="74" t="s">
        <v>161</v>
      </c>
      <c r="J2" s="73"/>
      <c r="K2" s="73"/>
      <c r="L2" s="73"/>
      <c r="M2" s="73"/>
    </row>
    <row r="3" spans="1:13" s="66" customFormat="1" ht="39.950000000000003" customHeight="1" x14ac:dyDescent="0.2">
      <c r="A3" s="69" t="s">
        <v>137</v>
      </c>
      <c r="B3" s="69">
        <f>41-C3-D3-E3-F3-G3</f>
        <v>39</v>
      </c>
      <c r="C3" s="69">
        <v>0</v>
      </c>
      <c r="D3" s="69">
        <v>0</v>
      </c>
      <c r="E3" s="69">
        <v>0</v>
      </c>
      <c r="F3" s="69">
        <v>2</v>
      </c>
      <c r="G3" s="69">
        <v>0</v>
      </c>
      <c r="H3" s="69">
        <v>11</v>
      </c>
      <c r="I3" s="69">
        <f>SUM(B3:H3)</f>
        <v>52</v>
      </c>
    </row>
    <row r="4" spans="1:13" s="66" customFormat="1" ht="39.950000000000003" customHeight="1" x14ac:dyDescent="0.2">
      <c r="A4" s="69" t="s">
        <v>136</v>
      </c>
      <c r="B4" s="69">
        <f t="shared" ref="B4:B5" si="0">41-C4-D4-E4-F4-G4</f>
        <v>31</v>
      </c>
      <c r="C4" s="69">
        <v>9</v>
      </c>
      <c r="D4" s="69">
        <v>0</v>
      </c>
      <c r="E4" s="69">
        <v>0</v>
      </c>
      <c r="F4" s="69">
        <v>1</v>
      </c>
      <c r="G4" s="69">
        <v>0</v>
      </c>
      <c r="H4" s="69">
        <v>11</v>
      </c>
      <c r="I4" s="69">
        <f>SUM(B4:H4)</f>
        <v>52</v>
      </c>
    </row>
    <row r="5" spans="1:13" s="66" customFormat="1" ht="39.950000000000003" customHeight="1" x14ac:dyDescent="0.2">
      <c r="A5" s="69" t="s">
        <v>135</v>
      </c>
      <c r="B5" s="69">
        <f t="shared" si="0"/>
        <v>27</v>
      </c>
      <c r="C5" s="69">
        <v>0</v>
      </c>
      <c r="D5" s="69">
        <v>14</v>
      </c>
      <c r="E5" s="69">
        <v>0</v>
      </c>
      <c r="F5" s="69">
        <v>0</v>
      </c>
      <c r="G5" s="69">
        <v>0</v>
      </c>
      <c r="H5" s="69">
        <v>11</v>
      </c>
      <c r="I5" s="69">
        <f>SUM(B5:H5)</f>
        <v>52</v>
      </c>
    </row>
    <row r="6" spans="1:13" s="66" customFormat="1" ht="39.950000000000003" customHeight="1" thickBot="1" x14ac:dyDescent="0.25">
      <c r="A6" s="71" t="s">
        <v>133</v>
      </c>
      <c r="B6" s="69">
        <f>42-C6-D6-E6-F6-G6</f>
        <v>10</v>
      </c>
      <c r="C6" s="70">
        <v>0</v>
      </c>
      <c r="D6" s="70">
        <v>21</v>
      </c>
      <c r="E6" s="70">
        <v>4</v>
      </c>
      <c r="F6" s="70">
        <v>1</v>
      </c>
      <c r="G6" s="70">
        <v>6</v>
      </c>
      <c r="H6" s="70">
        <v>2</v>
      </c>
      <c r="I6" s="69">
        <f>SUM(B6:H6)</f>
        <v>44</v>
      </c>
    </row>
    <row r="7" spans="1:13" s="66" customFormat="1" ht="22.5" customHeight="1" thickBot="1" x14ac:dyDescent="0.25">
      <c r="A7" s="68" t="s">
        <v>39</v>
      </c>
      <c r="B7" s="67">
        <f t="shared" ref="B7:I7" si="1">SUM(B3:B6)</f>
        <v>107</v>
      </c>
      <c r="C7" s="67">
        <f t="shared" si="1"/>
        <v>9</v>
      </c>
      <c r="D7" s="67">
        <f t="shared" si="1"/>
        <v>35</v>
      </c>
      <c r="E7" s="67">
        <f t="shared" si="1"/>
        <v>4</v>
      </c>
      <c r="F7" s="67">
        <f t="shared" si="1"/>
        <v>4</v>
      </c>
      <c r="G7" s="67">
        <f t="shared" si="1"/>
        <v>6</v>
      </c>
      <c r="H7" s="67">
        <f t="shared" si="1"/>
        <v>35</v>
      </c>
      <c r="I7" s="67">
        <f t="shared" si="1"/>
        <v>200</v>
      </c>
    </row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62"/>
  <sheetViews>
    <sheetView tabSelected="1" topLeftCell="A64" zoomScale="60" zoomScaleNormal="60" zoomScaleSheetLayoutView="75" workbookViewId="0">
      <selection activeCell="AU17" sqref="AU17"/>
    </sheetView>
  </sheetViews>
  <sheetFormatPr defaultColWidth="9.140625" defaultRowHeight="12.75" x14ac:dyDescent="0.2"/>
  <cols>
    <col min="1" max="4" width="2.7109375" style="1" customWidth="1"/>
    <col min="5" max="5" width="2.140625" style="1" customWidth="1"/>
    <col min="6" max="6" width="2.7109375" style="1" hidden="1" customWidth="1"/>
    <col min="7" max="23" width="2.7109375" style="1" customWidth="1"/>
    <col min="24" max="24" width="2.140625" style="1" customWidth="1"/>
    <col min="25" max="25" width="1.28515625" style="1" hidden="1" customWidth="1"/>
    <col min="26" max="26" width="2.7109375" style="1" hidden="1" customWidth="1"/>
    <col min="27" max="27" width="0.85546875" style="1" hidden="1" customWidth="1"/>
    <col min="28" max="28" width="2.7109375" style="1" hidden="1" customWidth="1"/>
    <col min="29" max="29" width="12" style="1" customWidth="1"/>
    <col min="30" max="30" width="8.7109375" style="1" customWidth="1"/>
    <col min="31" max="32" width="9.28515625" style="1" customWidth="1"/>
    <col min="33" max="33" width="10.140625" style="1" customWidth="1"/>
    <col min="34" max="35" width="7.85546875" style="1" customWidth="1"/>
    <col min="36" max="36" width="8.140625" style="1" customWidth="1"/>
    <col min="37" max="37" width="9" style="1" customWidth="1"/>
    <col min="38" max="38" width="8.85546875" style="1" customWidth="1"/>
    <col min="39" max="39" width="9.85546875" style="1" customWidth="1"/>
    <col min="40" max="41" width="8.85546875" style="1" customWidth="1"/>
    <col min="42" max="42" width="9.7109375" style="1" customWidth="1"/>
    <col min="43" max="43" width="10.42578125" customWidth="1"/>
    <col min="44" max="44" width="10.5703125" customWidth="1"/>
    <col min="45" max="45" width="11.5703125" customWidth="1"/>
    <col min="46" max="46" width="11.42578125" customWidth="1"/>
    <col min="47" max="47" width="11" customWidth="1"/>
    <col min="48" max="48" width="11.28515625" customWidth="1"/>
    <col min="49" max="49" width="10.85546875" customWidth="1"/>
    <col min="50" max="50" width="12" customWidth="1"/>
    <col min="51" max="52" width="11.140625" style="1" bestFit="1" customWidth="1"/>
    <col min="53" max="16384" width="9.140625" style="1"/>
  </cols>
  <sheetData>
    <row r="1" spans="1:53" ht="45" customHeight="1" thickBot="1" x14ac:dyDescent="0.25">
      <c r="A1" s="435" t="s">
        <v>107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7"/>
      <c r="AD1" s="437"/>
      <c r="AE1" s="437"/>
      <c r="AF1" s="437"/>
      <c r="AG1" s="437"/>
      <c r="AH1" s="437"/>
      <c r="AI1" s="436"/>
      <c r="AJ1" s="436"/>
      <c r="AK1" s="436"/>
      <c r="AL1" s="436"/>
      <c r="AM1" s="436"/>
      <c r="AN1" s="436"/>
      <c r="AO1" s="436"/>
      <c r="AP1" s="436"/>
      <c r="AQ1" s="436"/>
      <c r="AR1" s="436"/>
      <c r="AS1" s="436"/>
      <c r="AT1" s="436"/>
      <c r="AU1" s="436"/>
      <c r="AV1" s="436"/>
      <c r="AW1" s="436"/>
      <c r="AX1" s="436"/>
    </row>
    <row r="2" spans="1:53" ht="21.75" customHeight="1" x14ac:dyDescent="0.2">
      <c r="A2" s="438" t="s">
        <v>8</v>
      </c>
      <c r="B2" s="439"/>
      <c r="C2" s="439"/>
      <c r="D2" s="439"/>
      <c r="E2" s="439"/>
      <c r="F2" s="439"/>
      <c r="G2" s="446" t="s">
        <v>42</v>
      </c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8"/>
      <c r="AC2" s="452" t="s">
        <v>99</v>
      </c>
      <c r="AD2" s="453"/>
      <c r="AE2" s="453"/>
      <c r="AF2" s="453"/>
      <c r="AG2" s="427" t="s">
        <v>106</v>
      </c>
      <c r="AH2" s="454" t="s">
        <v>69</v>
      </c>
      <c r="AI2" s="454"/>
      <c r="AJ2" s="454"/>
      <c r="AK2" s="454"/>
      <c r="AL2" s="454"/>
      <c r="AM2" s="454"/>
      <c r="AN2" s="454"/>
      <c r="AO2" s="454"/>
      <c r="AP2" s="454"/>
      <c r="AQ2" s="455" t="s">
        <v>34</v>
      </c>
      <c r="AR2" s="455"/>
      <c r="AS2" s="455"/>
      <c r="AT2" s="455"/>
      <c r="AU2" s="455"/>
      <c r="AV2" s="455"/>
      <c r="AW2" s="455"/>
      <c r="AX2" s="455"/>
      <c r="AY2" s="270" t="s">
        <v>253</v>
      </c>
      <c r="AZ2" s="272" t="s">
        <v>254</v>
      </c>
    </row>
    <row r="3" spans="1:53" ht="16.5" customHeight="1" x14ac:dyDescent="0.2">
      <c r="A3" s="440"/>
      <c r="B3" s="441"/>
      <c r="C3" s="441"/>
      <c r="D3" s="441"/>
      <c r="E3" s="441"/>
      <c r="F3" s="441"/>
      <c r="G3" s="449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50"/>
      <c r="X3" s="450"/>
      <c r="Y3" s="450"/>
      <c r="Z3" s="450"/>
      <c r="AA3" s="450"/>
      <c r="AB3" s="451"/>
      <c r="AC3" s="453"/>
      <c r="AD3" s="453"/>
      <c r="AE3" s="453"/>
      <c r="AF3" s="453"/>
      <c r="AG3" s="427"/>
      <c r="AH3" s="427" t="s">
        <v>100</v>
      </c>
      <c r="AI3" s="427" t="s">
        <v>101</v>
      </c>
      <c r="AJ3" s="456" t="s">
        <v>105</v>
      </c>
      <c r="AK3" s="457"/>
      <c r="AL3" s="457"/>
      <c r="AM3" s="457"/>
      <c r="AN3" s="457"/>
      <c r="AO3" s="457"/>
      <c r="AP3" s="458"/>
      <c r="AQ3" s="459" t="s">
        <v>0</v>
      </c>
      <c r="AR3" s="460"/>
      <c r="AS3" s="459" t="s">
        <v>1</v>
      </c>
      <c r="AT3" s="460"/>
      <c r="AU3" s="459" t="s">
        <v>2</v>
      </c>
      <c r="AV3" s="460"/>
      <c r="AW3" s="459" t="s">
        <v>5</v>
      </c>
      <c r="AX3" s="460"/>
      <c r="AY3" s="271"/>
      <c r="AZ3" s="273"/>
    </row>
    <row r="4" spans="1:53" ht="15" customHeight="1" x14ac:dyDescent="0.2">
      <c r="A4" s="442"/>
      <c r="B4" s="443"/>
      <c r="C4" s="443"/>
      <c r="D4" s="443"/>
      <c r="E4" s="443"/>
      <c r="F4" s="443"/>
      <c r="G4" s="449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  <c r="T4" s="450"/>
      <c r="U4" s="450"/>
      <c r="V4" s="450"/>
      <c r="W4" s="450"/>
      <c r="X4" s="450"/>
      <c r="Y4" s="450"/>
      <c r="Z4" s="450"/>
      <c r="AA4" s="450"/>
      <c r="AB4" s="451"/>
      <c r="AC4" s="453"/>
      <c r="AD4" s="453"/>
      <c r="AE4" s="453"/>
      <c r="AF4" s="453"/>
      <c r="AG4" s="428"/>
      <c r="AH4" s="453"/>
      <c r="AI4" s="453"/>
      <c r="AJ4" s="463" t="s">
        <v>68</v>
      </c>
      <c r="AK4" s="452"/>
      <c r="AL4" s="452"/>
      <c r="AM4" s="452"/>
      <c r="AN4" s="452"/>
      <c r="AO4" s="452"/>
      <c r="AP4" s="452"/>
      <c r="AQ4" s="461"/>
      <c r="AR4" s="462"/>
      <c r="AS4" s="461"/>
      <c r="AT4" s="462"/>
      <c r="AU4" s="461"/>
      <c r="AV4" s="462"/>
      <c r="AW4" s="461"/>
      <c r="AX4" s="462"/>
      <c r="AY4" s="271"/>
      <c r="AZ4" s="273"/>
    </row>
    <row r="5" spans="1:53" ht="36.75" customHeight="1" x14ac:dyDescent="0.2">
      <c r="A5" s="442"/>
      <c r="B5" s="443"/>
      <c r="C5" s="443"/>
      <c r="D5" s="443"/>
      <c r="E5" s="443"/>
      <c r="F5" s="443"/>
      <c r="G5" s="449"/>
      <c r="H5" s="450"/>
      <c r="I5" s="450"/>
      <c r="J5" s="450"/>
      <c r="K5" s="450"/>
      <c r="L5" s="450"/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1"/>
      <c r="AC5" s="427" t="s">
        <v>204</v>
      </c>
      <c r="AD5" s="427" t="s">
        <v>206</v>
      </c>
      <c r="AE5" s="427" t="s">
        <v>205</v>
      </c>
      <c r="AF5" s="427" t="s">
        <v>207</v>
      </c>
      <c r="AG5" s="428"/>
      <c r="AH5" s="453"/>
      <c r="AI5" s="453"/>
      <c r="AJ5" s="429" t="s">
        <v>33</v>
      </c>
      <c r="AK5" s="427" t="s">
        <v>102</v>
      </c>
      <c r="AL5" s="427" t="s">
        <v>54</v>
      </c>
      <c r="AM5" s="427" t="s">
        <v>103</v>
      </c>
      <c r="AN5" s="427" t="s">
        <v>249</v>
      </c>
      <c r="AO5" s="427" t="s">
        <v>104</v>
      </c>
      <c r="AP5" s="427" t="s">
        <v>70</v>
      </c>
      <c r="AQ5" s="425" t="s">
        <v>201</v>
      </c>
      <c r="AR5" s="425" t="s">
        <v>218</v>
      </c>
      <c r="AS5" s="425" t="s">
        <v>219</v>
      </c>
      <c r="AT5" s="425" t="s">
        <v>220</v>
      </c>
      <c r="AU5" s="425" t="s">
        <v>221</v>
      </c>
      <c r="AV5" s="413" t="s">
        <v>222</v>
      </c>
      <c r="AW5" s="413" t="s">
        <v>223</v>
      </c>
      <c r="AX5" s="425" t="s">
        <v>224</v>
      </c>
      <c r="AY5" s="271"/>
      <c r="AZ5" s="273"/>
    </row>
    <row r="6" spans="1:53" ht="57.75" customHeight="1" thickBot="1" x14ac:dyDescent="0.25">
      <c r="A6" s="444"/>
      <c r="B6" s="445"/>
      <c r="C6" s="445"/>
      <c r="D6" s="445"/>
      <c r="E6" s="445"/>
      <c r="F6" s="445"/>
      <c r="G6" s="449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0"/>
      <c r="S6" s="450"/>
      <c r="T6" s="450"/>
      <c r="U6" s="450"/>
      <c r="V6" s="450"/>
      <c r="W6" s="450"/>
      <c r="X6" s="450"/>
      <c r="Y6" s="450"/>
      <c r="Z6" s="450"/>
      <c r="AA6" s="450"/>
      <c r="AB6" s="451"/>
      <c r="AC6" s="428"/>
      <c r="AD6" s="428"/>
      <c r="AE6" s="428"/>
      <c r="AF6" s="428"/>
      <c r="AG6" s="428"/>
      <c r="AH6" s="453"/>
      <c r="AI6" s="453"/>
      <c r="AJ6" s="429"/>
      <c r="AK6" s="428"/>
      <c r="AL6" s="427"/>
      <c r="AM6" s="428"/>
      <c r="AN6" s="428"/>
      <c r="AO6" s="428"/>
      <c r="AP6" s="427"/>
      <c r="AQ6" s="425"/>
      <c r="AR6" s="413"/>
      <c r="AS6" s="413"/>
      <c r="AT6" s="413"/>
      <c r="AU6" s="413"/>
      <c r="AV6" s="426"/>
      <c r="AW6" s="414"/>
      <c r="AX6" s="425"/>
      <c r="AY6" s="271"/>
      <c r="AZ6" s="274"/>
    </row>
    <row r="7" spans="1:53" s="3" customFormat="1" ht="18" customHeight="1" thickBot="1" x14ac:dyDescent="0.3">
      <c r="A7" s="417">
        <v>1</v>
      </c>
      <c r="B7" s="418"/>
      <c r="C7" s="418"/>
      <c r="D7" s="418"/>
      <c r="E7" s="418"/>
      <c r="F7" s="419"/>
      <c r="G7" s="420">
        <v>2</v>
      </c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187">
        <v>3</v>
      </c>
      <c r="AD7" s="188">
        <v>4</v>
      </c>
      <c r="AE7" s="188">
        <v>5</v>
      </c>
      <c r="AF7" s="188">
        <v>6</v>
      </c>
      <c r="AG7" s="188">
        <v>7</v>
      </c>
      <c r="AH7" s="189">
        <v>8</v>
      </c>
      <c r="AI7" s="190">
        <v>9</v>
      </c>
      <c r="AJ7" s="191">
        <v>10</v>
      </c>
      <c r="AK7" s="191">
        <v>11</v>
      </c>
      <c r="AL7" s="189">
        <v>12</v>
      </c>
      <c r="AM7" s="189">
        <v>13</v>
      </c>
      <c r="AN7" s="189">
        <v>14</v>
      </c>
      <c r="AO7" s="189">
        <v>15</v>
      </c>
      <c r="AP7" s="189">
        <v>16</v>
      </c>
      <c r="AQ7" s="192">
        <v>17</v>
      </c>
      <c r="AR7" s="193">
        <v>18</v>
      </c>
      <c r="AS7" s="193">
        <v>19</v>
      </c>
      <c r="AT7" s="193">
        <v>20</v>
      </c>
      <c r="AU7" s="194">
        <v>21</v>
      </c>
      <c r="AV7" s="194">
        <v>22</v>
      </c>
      <c r="AW7" s="193">
        <v>23</v>
      </c>
      <c r="AX7" s="194">
        <v>24</v>
      </c>
      <c r="AY7" s="194">
        <v>26</v>
      </c>
      <c r="AZ7" s="186">
        <v>27</v>
      </c>
    </row>
    <row r="8" spans="1:53" ht="43.5" customHeight="1" x14ac:dyDescent="0.2">
      <c r="A8" s="421" t="s">
        <v>55</v>
      </c>
      <c r="B8" s="422"/>
      <c r="C8" s="422"/>
      <c r="D8" s="422"/>
      <c r="E8" s="422"/>
      <c r="F8" s="422"/>
      <c r="G8" s="423" t="s">
        <v>56</v>
      </c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185">
        <v>1</v>
      </c>
      <c r="AD8" s="185">
        <v>8</v>
      </c>
      <c r="AE8" s="185">
        <v>4</v>
      </c>
      <c r="AF8" s="185">
        <v>1</v>
      </c>
      <c r="AG8" s="100">
        <f>AG9</f>
        <v>1488</v>
      </c>
      <c r="AH8" s="100">
        <f t="shared" ref="AH8:AX8" si="0">AH9</f>
        <v>1488</v>
      </c>
      <c r="AI8" s="100">
        <f t="shared" si="0"/>
        <v>12</v>
      </c>
      <c r="AJ8" s="100">
        <f t="shared" si="0"/>
        <v>1476</v>
      </c>
      <c r="AK8" s="100">
        <f t="shared" si="0"/>
        <v>721</v>
      </c>
      <c r="AL8" s="100">
        <f t="shared" si="0"/>
        <v>709</v>
      </c>
      <c r="AM8" s="100">
        <f t="shared" si="0"/>
        <v>0</v>
      </c>
      <c r="AN8" s="150">
        <f t="shared" si="0"/>
        <v>16</v>
      </c>
      <c r="AO8" s="100">
        <f t="shared" si="0"/>
        <v>46</v>
      </c>
      <c r="AP8" s="100">
        <f t="shared" si="0"/>
        <v>0</v>
      </c>
      <c r="AQ8" s="100">
        <f t="shared" si="0"/>
        <v>540</v>
      </c>
      <c r="AR8" s="100">
        <f t="shared" si="0"/>
        <v>740</v>
      </c>
      <c r="AS8" s="100">
        <f t="shared" si="0"/>
        <v>112</v>
      </c>
      <c r="AT8" s="100">
        <f t="shared" si="0"/>
        <v>84</v>
      </c>
      <c r="AU8" s="100">
        <f t="shared" si="0"/>
        <v>0</v>
      </c>
      <c r="AV8" s="100">
        <f t="shared" si="0"/>
        <v>0</v>
      </c>
      <c r="AW8" s="100">
        <f t="shared" si="0"/>
        <v>0</v>
      </c>
      <c r="AX8" s="161">
        <f t="shared" si="0"/>
        <v>0</v>
      </c>
      <c r="AY8" s="175">
        <f>AY9</f>
        <v>1476</v>
      </c>
      <c r="AZ8" s="196">
        <f>AZ9</f>
        <v>0</v>
      </c>
    </row>
    <row r="9" spans="1:53" ht="39.75" customHeight="1" x14ac:dyDescent="0.2">
      <c r="A9" s="409"/>
      <c r="B9" s="410"/>
      <c r="C9" s="410"/>
      <c r="D9" s="410"/>
      <c r="E9" s="410"/>
      <c r="F9" s="411"/>
      <c r="G9" s="364" t="s">
        <v>208</v>
      </c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5"/>
      <c r="V9" s="365"/>
      <c r="W9" s="365"/>
      <c r="X9" s="365"/>
      <c r="Y9" s="365"/>
      <c r="Z9" s="365"/>
      <c r="AA9" s="365"/>
      <c r="AB9" s="366"/>
      <c r="AC9" s="184">
        <v>1</v>
      </c>
      <c r="AD9" s="184">
        <v>8</v>
      </c>
      <c r="AE9" s="184">
        <v>4</v>
      </c>
      <c r="AF9" s="184">
        <v>1</v>
      </c>
      <c r="AG9" s="101">
        <f>SUM(AG10:AG23)</f>
        <v>1488</v>
      </c>
      <c r="AH9" s="101">
        <f t="shared" ref="AH9:AP9" si="1">SUM(AH10:AH23)</f>
        <v>1488</v>
      </c>
      <c r="AI9" s="101">
        <f t="shared" si="1"/>
        <v>12</v>
      </c>
      <c r="AJ9" s="101">
        <f>SUM(AJ10:AJ23)</f>
        <v>1476</v>
      </c>
      <c r="AK9" s="101">
        <f t="shared" si="1"/>
        <v>721</v>
      </c>
      <c r="AL9" s="101">
        <f t="shared" si="1"/>
        <v>709</v>
      </c>
      <c r="AM9" s="101">
        <f t="shared" si="1"/>
        <v>0</v>
      </c>
      <c r="AN9" s="101">
        <v>16</v>
      </c>
      <c r="AO9" s="101">
        <f t="shared" si="1"/>
        <v>46</v>
      </c>
      <c r="AP9" s="101">
        <f t="shared" si="1"/>
        <v>0</v>
      </c>
      <c r="AQ9" s="101">
        <f>SUM(AQ10:AQ23)</f>
        <v>540</v>
      </c>
      <c r="AR9" s="101">
        <f t="shared" ref="AR9:AX9" si="2">SUM(AR10:AR23)</f>
        <v>740</v>
      </c>
      <c r="AS9" s="101">
        <f t="shared" si="2"/>
        <v>112</v>
      </c>
      <c r="AT9" s="101">
        <f t="shared" si="2"/>
        <v>84</v>
      </c>
      <c r="AU9" s="101">
        <f t="shared" si="2"/>
        <v>0</v>
      </c>
      <c r="AV9" s="101">
        <f t="shared" si="2"/>
        <v>0</v>
      </c>
      <c r="AW9" s="101">
        <f t="shared" si="2"/>
        <v>0</v>
      </c>
      <c r="AX9" s="162">
        <f t="shared" si="2"/>
        <v>0</v>
      </c>
      <c r="AY9" s="176">
        <f>SUM(AY10:AY23)</f>
        <v>1476</v>
      </c>
      <c r="AZ9" s="195">
        <f>SUM(AZ10:AZ23)</f>
        <v>0</v>
      </c>
      <c r="BA9" s="217">
        <f>SUM(AQ9:AX9)</f>
        <v>1476</v>
      </c>
    </row>
    <row r="10" spans="1:53" ht="27.75" customHeight="1" x14ac:dyDescent="0.2">
      <c r="A10" s="311" t="s">
        <v>57</v>
      </c>
      <c r="B10" s="311"/>
      <c r="C10" s="311"/>
      <c r="D10" s="311"/>
      <c r="E10" s="311"/>
      <c r="F10" s="311"/>
      <c r="G10" s="312" t="s">
        <v>96</v>
      </c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  <c r="AB10" s="314"/>
      <c r="AC10" s="16"/>
      <c r="AD10" s="16"/>
      <c r="AE10" s="16">
        <v>2</v>
      </c>
      <c r="AF10" s="16"/>
      <c r="AG10" s="111">
        <f>AH10</f>
        <v>72</v>
      </c>
      <c r="AH10" s="111">
        <f>AI10+AJ10</f>
        <v>72</v>
      </c>
      <c r="AI10" s="112">
        <v>0</v>
      </c>
      <c r="AJ10" s="113">
        <f>AK10+AL10+AO10</f>
        <v>72</v>
      </c>
      <c r="AK10" s="111">
        <v>36</v>
      </c>
      <c r="AL10" s="111">
        <v>30</v>
      </c>
      <c r="AM10" s="21"/>
      <c r="AN10" s="151"/>
      <c r="AO10" s="111">
        <v>6</v>
      </c>
      <c r="AP10" s="21"/>
      <c r="AQ10" s="121">
        <v>34</v>
      </c>
      <c r="AR10" s="121">
        <v>38</v>
      </c>
      <c r="AS10" s="121"/>
      <c r="AT10" s="121"/>
      <c r="AU10" s="121"/>
      <c r="AV10" s="121"/>
      <c r="AW10" s="121"/>
      <c r="AX10" s="116"/>
      <c r="AY10" s="171">
        <f>SUM(AQ10:AX10)</f>
        <v>72</v>
      </c>
      <c r="AZ10" s="174"/>
      <c r="BA10" s="216">
        <f>SUM(AQ10:AX10)</f>
        <v>72</v>
      </c>
    </row>
    <row r="11" spans="1:53" ht="31.5" customHeight="1" x14ac:dyDescent="0.2">
      <c r="A11" s="311" t="s">
        <v>95</v>
      </c>
      <c r="B11" s="311"/>
      <c r="C11" s="311"/>
      <c r="D11" s="311"/>
      <c r="E11" s="311"/>
      <c r="F11" s="311"/>
      <c r="G11" s="405" t="s">
        <v>97</v>
      </c>
      <c r="H11" s="406"/>
      <c r="I11" s="406"/>
      <c r="J11" s="406"/>
      <c r="K11" s="406"/>
      <c r="L11" s="406"/>
      <c r="M11" s="406"/>
      <c r="N11" s="406"/>
      <c r="O11" s="406"/>
      <c r="P11" s="406"/>
      <c r="Q11" s="406"/>
      <c r="R11" s="406"/>
      <c r="S11" s="406"/>
      <c r="T11" s="406"/>
      <c r="U11" s="406"/>
      <c r="V11" s="406"/>
      <c r="W11" s="406"/>
      <c r="X11" s="406"/>
      <c r="Y11" s="406"/>
      <c r="Z11" s="406"/>
      <c r="AA11" s="406"/>
      <c r="AB11" s="412"/>
      <c r="AC11" s="16"/>
      <c r="AD11" s="16">
        <v>2</v>
      </c>
      <c r="AE11" s="16"/>
      <c r="AF11" s="16"/>
      <c r="AG11" s="111">
        <f t="shared" ref="AG11:AG23" si="3">AH11</f>
        <v>108</v>
      </c>
      <c r="AH11" s="111">
        <f t="shared" ref="AH11:AH22" si="4">AI11+AJ11</f>
        <v>108</v>
      </c>
      <c r="AI11" s="112">
        <v>0</v>
      </c>
      <c r="AJ11" s="113">
        <f t="shared" ref="AJ11:AJ23" si="5">AK11+AL11+AO11</f>
        <v>108</v>
      </c>
      <c r="AK11" s="111">
        <v>52</v>
      </c>
      <c r="AL11" s="111">
        <v>54</v>
      </c>
      <c r="AM11" s="21"/>
      <c r="AN11" s="151"/>
      <c r="AO11" s="111">
        <v>2</v>
      </c>
      <c r="AP11" s="21"/>
      <c r="AQ11" s="121">
        <v>34</v>
      </c>
      <c r="AR11" s="121">
        <v>74</v>
      </c>
      <c r="AS11" s="121"/>
      <c r="AT11" s="121"/>
      <c r="AU11" s="121"/>
      <c r="AV11" s="121"/>
      <c r="AW11" s="121"/>
      <c r="AX11" s="116"/>
      <c r="AY11" s="171">
        <f t="shared" ref="AY11:AY23" si="6">SUM(AQ11:AX11)</f>
        <v>108</v>
      </c>
      <c r="AZ11" s="174"/>
      <c r="BA11" s="216">
        <f t="shared" ref="BA11:BA23" si="7">SUM(AQ11:AX11)</f>
        <v>108</v>
      </c>
    </row>
    <row r="12" spans="1:53" ht="28.5" customHeight="1" x14ac:dyDescent="0.2">
      <c r="A12" s="400" t="s">
        <v>58</v>
      </c>
      <c r="B12" s="373"/>
      <c r="C12" s="373"/>
      <c r="D12" s="373"/>
      <c r="E12" s="373"/>
      <c r="F12" s="119"/>
      <c r="G12" s="405" t="s">
        <v>9</v>
      </c>
      <c r="H12" s="406"/>
      <c r="I12" s="406"/>
      <c r="J12" s="406"/>
      <c r="K12" s="406"/>
      <c r="L12" s="406"/>
      <c r="M12" s="406"/>
      <c r="N12" s="406"/>
      <c r="O12" s="406"/>
      <c r="P12" s="406"/>
      <c r="Q12" s="406"/>
      <c r="R12" s="406"/>
      <c r="S12" s="406"/>
      <c r="T12" s="406"/>
      <c r="U12" s="406"/>
      <c r="V12" s="406"/>
      <c r="W12" s="407"/>
      <c r="X12" s="407"/>
      <c r="Y12" s="407"/>
      <c r="Z12" s="407"/>
      <c r="AA12" s="407"/>
      <c r="AB12" s="408"/>
      <c r="AC12" s="16"/>
      <c r="AD12" s="16"/>
      <c r="AE12" s="16">
        <v>4</v>
      </c>
      <c r="AF12" s="16"/>
      <c r="AG12" s="111">
        <f t="shared" si="3"/>
        <v>340</v>
      </c>
      <c r="AH12" s="111">
        <f t="shared" si="4"/>
        <v>340</v>
      </c>
      <c r="AI12" s="112">
        <v>0</v>
      </c>
      <c r="AJ12" s="113">
        <f t="shared" si="5"/>
        <v>340</v>
      </c>
      <c r="AK12" s="111">
        <v>225</v>
      </c>
      <c r="AL12" s="111">
        <v>109</v>
      </c>
      <c r="AM12" s="21"/>
      <c r="AN12" s="151"/>
      <c r="AO12" s="111">
        <v>6</v>
      </c>
      <c r="AP12" s="21"/>
      <c r="AQ12" s="121">
        <v>96</v>
      </c>
      <c r="AR12" s="121">
        <v>96</v>
      </c>
      <c r="AS12" s="121">
        <v>64</v>
      </c>
      <c r="AT12" s="121">
        <v>84</v>
      </c>
      <c r="AU12" s="121"/>
      <c r="AV12" s="121"/>
      <c r="AW12" s="121"/>
      <c r="AX12" s="116"/>
      <c r="AY12" s="171">
        <f t="shared" si="6"/>
        <v>340</v>
      </c>
      <c r="AZ12" s="174"/>
      <c r="BA12" s="216">
        <f t="shared" si="7"/>
        <v>340</v>
      </c>
    </row>
    <row r="13" spans="1:53" ht="27.75" customHeight="1" x14ac:dyDescent="0.2">
      <c r="A13" s="399" t="s">
        <v>62</v>
      </c>
      <c r="B13" s="400"/>
      <c r="C13" s="400"/>
      <c r="D13" s="400"/>
      <c r="E13" s="400"/>
      <c r="F13" s="401"/>
      <c r="G13" s="312" t="s">
        <v>3</v>
      </c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4"/>
      <c r="AC13" s="16"/>
      <c r="AD13" s="16">
        <v>2</v>
      </c>
      <c r="AE13" s="16"/>
      <c r="AF13" s="16"/>
      <c r="AG13" s="111">
        <f t="shared" si="3"/>
        <v>72</v>
      </c>
      <c r="AH13" s="111">
        <f t="shared" si="4"/>
        <v>72</v>
      </c>
      <c r="AI13" s="112">
        <v>0</v>
      </c>
      <c r="AJ13" s="113">
        <f t="shared" si="5"/>
        <v>72</v>
      </c>
      <c r="AK13" s="111"/>
      <c r="AL13" s="111">
        <v>70</v>
      </c>
      <c r="AM13" s="21"/>
      <c r="AN13" s="151"/>
      <c r="AO13" s="111">
        <v>2</v>
      </c>
      <c r="AP13" s="21"/>
      <c r="AQ13" s="121">
        <v>34</v>
      </c>
      <c r="AR13" s="121">
        <v>38</v>
      </c>
      <c r="AS13" s="121"/>
      <c r="AT13" s="121"/>
      <c r="AU13" s="121"/>
      <c r="AV13" s="121"/>
      <c r="AW13" s="121"/>
      <c r="AX13" s="116"/>
      <c r="AY13" s="171">
        <f t="shared" si="6"/>
        <v>72</v>
      </c>
      <c r="AZ13" s="174"/>
      <c r="BA13" s="216">
        <f t="shared" si="7"/>
        <v>72</v>
      </c>
    </row>
    <row r="14" spans="1:53" ht="30" customHeight="1" x14ac:dyDescent="0.2">
      <c r="A14" s="399" t="s">
        <v>59</v>
      </c>
      <c r="B14" s="373"/>
      <c r="C14" s="373"/>
      <c r="D14" s="373"/>
      <c r="E14" s="373"/>
      <c r="F14" s="119"/>
      <c r="G14" s="312" t="s">
        <v>44</v>
      </c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281"/>
      <c r="X14" s="281"/>
      <c r="Y14" s="281"/>
      <c r="Z14" s="281"/>
      <c r="AA14" s="281"/>
      <c r="AB14" s="404"/>
      <c r="AC14" s="16"/>
      <c r="AD14" s="114">
        <v>2</v>
      </c>
      <c r="AE14" s="114"/>
      <c r="AF14" s="114"/>
      <c r="AG14" s="111">
        <f t="shared" si="3"/>
        <v>144</v>
      </c>
      <c r="AH14" s="115">
        <f>AI14+AJ14</f>
        <v>144</v>
      </c>
      <c r="AI14" s="112">
        <v>0</v>
      </c>
      <c r="AJ14" s="113">
        <f t="shared" si="5"/>
        <v>144</v>
      </c>
      <c r="AK14" s="111">
        <v>30</v>
      </c>
      <c r="AL14" s="111">
        <v>112</v>
      </c>
      <c r="AM14" s="21"/>
      <c r="AN14" s="151"/>
      <c r="AO14" s="111">
        <v>2</v>
      </c>
      <c r="AP14" s="21"/>
      <c r="AQ14" s="116">
        <v>62</v>
      </c>
      <c r="AR14" s="116">
        <v>82</v>
      </c>
      <c r="AS14" s="116"/>
      <c r="AT14" s="116"/>
      <c r="AU14" s="121"/>
      <c r="AV14" s="121"/>
      <c r="AW14" s="116"/>
      <c r="AX14" s="116"/>
      <c r="AY14" s="171">
        <f t="shared" si="6"/>
        <v>144</v>
      </c>
      <c r="AZ14" s="174"/>
      <c r="BA14" s="216">
        <f t="shared" si="7"/>
        <v>144</v>
      </c>
    </row>
    <row r="15" spans="1:53" ht="30" customHeight="1" x14ac:dyDescent="0.2">
      <c r="A15" s="399" t="s">
        <v>60</v>
      </c>
      <c r="B15" s="373"/>
      <c r="C15" s="373"/>
      <c r="D15" s="373"/>
      <c r="E15" s="373"/>
      <c r="F15" s="119"/>
      <c r="G15" s="312" t="s">
        <v>35</v>
      </c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281"/>
      <c r="X15" s="281"/>
      <c r="Y15" s="281"/>
      <c r="Z15" s="281"/>
      <c r="AA15" s="281"/>
      <c r="AB15" s="404"/>
      <c r="AC15" s="16"/>
      <c r="AD15" s="114"/>
      <c r="AE15" s="114">
        <v>3</v>
      </c>
      <c r="AF15" s="114"/>
      <c r="AG15" s="111">
        <f t="shared" si="3"/>
        <v>144</v>
      </c>
      <c r="AH15" s="115">
        <f t="shared" ref="AH15:AH17" si="8">AI15+AJ15</f>
        <v>144</v>
      </c>
      <c r="AI15" s="112">
        <v>0</v>
      </c>
      <c r="AJ15" s="113">
        <f t="shared" si="5"/>
        <v>144</v>
      </c>
      <c r="AK15" s="111">
        <v>117</v>
      </c>
      <c r="AL15" s="111">
        <v>21</v>
      </c>
      <c r="AM15" s="21"/>
      <c r="AN15" s="151"/>
      <c r="AO15" s="111">
        <v>6</v>
      </c>
      <c r="AP15" s="21"/>
      <c r="AQ15" s="22">
        <v>22</v>
      </c>
      <c r="AR15" s="22">
        <v>74</v>
      </c>
      <c r="AS15" s="116">
        <v>48</v>
      </c>
      <c r="AT15" s="116"/>
      <c r="AU15" s="121"/>
      <c r="AV15" s="121"/>
      <c r="AW15" s="116"/>
      <c r="AX15" s="116"/>
      <c r="AY15" s="171">
        <f>SUM(AQ15:AX15)</f>
        <v>144</v>
      </c>
      <c r="AZ15" s="174"/>
      <c r="BA15" s="216">
        <f t="shared" si="7"/>
        <v>144</v>
      </c>
    </row>
    <row r="16" spans="1:53" ht="30" customHeight="1" x14ac:dyDescent="0.2">
      <c r="A16" s="399" t="s">
        <v>61</v>
      </c>
      <c r="B16" s="373"/>
      <c r="C16" s="373"/>
      <c r="D16" s="373"/>
      <c r="E16" s="373"/>
      <c r="F16" s="119"/>
      <c r="G16" s="430" t="s">
        <v>85</v>
      </c>
      <c r="H16" s="431"/>
      <c r="I16" s="431"/>
      <c r="J16" s="431"/>
      <c r="K16" s="431"/>
      <c r="L16" s="431"/>
      <c r="M16" s="431"/>
      <c r="N16" s="431"/>
      <c r="O16" s="431"/>
      <c r="P16" s="431"/>
      <c r="Q16" s="431"/>
      <c r="R16" s="431"/>
      <c r="S16" s="431"/>
      <c r="T16" s="431"/>
      <c r="U16" s="431"/>
      <c r="V16" s="431"/>
      <c r="W16" s="281"/>
      <c r="X16" s="281"/>
      <c r="Y16" s="281"/>
      <c r="Z16" s="281"/>
      <c r="AA16" s="281"/>
      <c r="AB16" s="404"/>
      <c r="AC16" s="16"/>
      <c r="AD16" s="114">
        <v>2</v>
      </c>
      <c r="AE16" s="114"/>
      <c r="AF16" s="114"/>
      <c r="AG16" s="111">
        <f t="shared" si="3"/>
        <v>72</v>
      </c>
      <c r="AH16" s="115">
        <f t="shared" si="8"/>
        <v>72</v>
      </c>
      <c r="AI16" s="112">
        <v>0</v>
      </c>
      <c r="AJ16" s="113">
        <f t="shared" si="5"/>
        <v>72</v>
      </c>
      <c r="AK16" s="111">
        <v>30</v>
      </c>
      <c r="AL16" s="111">
        <v>40</v>
      </c>
      <c r="AM16" s="21"/>
      <c r="AN16" s="151"/>
      <c r="AO16" s="111">
        <v>2</v>
      </c>
      <c r="AP16" s="21"/>
      <c r="AQ16" s="22">
        <v>18</v>
      </c>
      <c r="AR16" s="22">
        <v>54</v>
      </c>
      <c r="AS16" s="121"/>
      <c r="AT16" s="121"/>
      <c r="AU16" s="121"/>
      <c r="AV16" s="121"/>
      <c r="AW16" s="121"/>
      <c r="AX16" s="116"/>
      <c r="AY16" s="171">
        <f t="shared" si="6"/>
        <v>72</v>
      </c>
      <c r="AZ16" s="174"/>
      <c r="BA16" s="216">
        <f t="shared" si="7"/>
        <v>72</v>
      </c>
    </row>
    <row r="17" spans="1:53" ht="31.5" customHeight="1" x14ac:dyDescent="0.2">
      <c r="A17" s="399" t="s">
        <v>65</v>
      </c>
      <c r="B17" s="373"/>
      <c r="C17" s="373"/>
      <c r="D17" s="373"/>
      <c r="E17" s="373"/>
      <c r="F17" s="119"/>
      <c r="G17" s="312" t="s">
        <v>209</v>
      </c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281"/>
      <c r="X17" s="281"/>
      <c r="Y17" s="281"/>
      <c r="Z17" s="281"/>
      <c r="AA17" s="281"/>
      <c r="AB17" s="404"/>
      <c r="AC17" s="16"/>
      <c r="AD17" s="114">
        <v>2</v>
      </c>
      <c r="AE17" s="114"/>
      <c r="AF17" s="114"/>
      <c r="AG17" s="111">
        <f t="shared" si="3"/>
        <v>72</v>
      </c>
      <c r="AH17" s="115">
        <f t="shared" si="8"/>
        <v>72</v>
      </c>
      <c r="AI17" s="112">
        <v>0</v>
      </c>
      <c r="AJ17" s="113">
        <f t="shared" si="5"/>
        <v>72</v>
      </c>
      <c r="AK17" s="111">
        <v>34</v>
      </c>
      <c r="AL17" s="111">
        <v>36</v>
      </c>
      <c r="AM17" s="21"/>
      <c r="AN17" s="151"/>
      <c r="AO17" s="111">
        <v>2</v>
      </c>
      <c r="AP17" s="21"/>
      <c r="AQ17" s="116">
        <v>36</v>
      </c>
      <c r="AR17" s="116">
        <v>36</v>
      </c>
      <c r="AS17" s="121"/>
      <c r="AT17" s="121"/>
      <c r="AU17" s="121"/>
      <c r="AV17" s="121"/>
      <c r="AW17" s="121"/>
      <c r="AX17" s="116"/>
      <c r="AY17" s="171">
        <f t="shared" si="6"/>
        <v>72</v>
      </c>
      <c r="AZ17" s="174"/>
      <c r="BA17" s="216">
        <f t="shared" si="7"/>
        <v>72</v>
      </c>
    </row>
    <row r="18" spans="1:53" ht="31.5" customHeight="1" x14ac:dyDescent="0.2">
      <c r="A18" s="399" t="s">
        <v>66</v>
      </c>
      <c r="B18" s="400"/>
      <c r="C18" s="400"/>
      <c r="D18" s="400"/>
      <c r="E18" s="400"/>
      <c r="F18" s="401"/>
      <c r="G18" s="312" t="s">
        <v>11</v>
      </c>
      <c r="H18" s="313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3"/>
      <c r="AA18" s="313"/>
      <c r="AB18" s="314"/>
      <c r="AC18" s="16"/>
      <c r="AD18" s="16"/>
      <c r="AE18" s="432">
        <v>2</v>
      </c>
      <c r="AF18" s="16"/>
      <c r="AG18" s="111">
        <f t="shared" si="3"/>
        <v>136</v>
      </c>
      <c r="AH18" s="111">
        <f t="shared" si="4"/>
        <v>136</v>
      </c>
      <c r="AI18" s="112">
        <v>0</v>
      </c>
      <c r="AJ18" s="113">
        <f t="shared" si="5"/>
        <v>136</v>
      </c>
      <c r="AK18" s="111">
        <v>87</v>
      </c>
      <c r="AL18" s="111">
        <v>43</v>
      </c>
      <c r="AM18" s="21"/>
      <c r="AN18" s="151"/>
      <c r="AO18" s="434">
        <v>6</v>
      </c>
      <c r="AP18" s="21"/>
      <c r="AQ18" s="121">
        <v>51</v>
      </c>
      <c r="AR18" s="121">
        <v>85</v>
      </c>
      <c r="AS18" s="121"/>
      <c r="AT18" s="121"/>
      <c r="AU18" s="121"/>
      <c r="AV18" s="121"/>
      <c r="AW18" s="121"/>
      <c r="AX18" s="116"/>
      <c r="AY18" s="171">
        <f t="shared" si="6"/>
        <v>136</v>
      </c>
      <c r="AZ18" s="174"/>
      <c r="BA18" s="216">
        <f t="shared" si="7"/>
        <v>136</v>
      </c>
    </row>
    <row r="19" spans="1:53" ht="30.75" customHeight="1" x14ac:dyDescent="0.2">
      <c r="A19" s="399" t="s">
        <v>63</v>
      </c>
      <c r="B19" s="373"/>
      <c r="C19" s="373"/>
      <c r="D19" s="373"/>
      <c r="E19" s="373"/>
      <c r="F19" s="119"/>
      <c r="G19" s="312" t="s">
        <v>210</v>
      </c>
      <c r="H19" s="313"/>
      <c r="I19" s="313"/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313"/>
      <c r="W19" s="281"/>
      <c r="X19" s="281"/>
      <c r="Y19" s="281"/>
      <c r="Z19" s="281"/>
      <c r="AA19" s="281"/>
      <c r="AB19" s="404"/>
      <c r="AC19" s="16"/>
      <c r="AD19" s="114"/>
      <c r="AE19" s="433"/>
      <c r="AF19" s="114"/>
      <c r="AG19" s="111">
        <f t="shared" si="3"/>
        <v>72</v>
      </c>
      <c r="AH19" s="115">
        <f t="shared" si="4"/>
        <v>72</v>
      </c>
      <c r="AI19" s="112">
        <v>0</v>
      </c>
      <c r="AJ19" s="113">
        <f t="shared" si="5"/>
        <v>72</v>
      </c>
      <c r="AK19" s="111">
        <v>28</v>
      </c>
      <c r="AL19" s="111">
        <v>44</v>
      </c>
      <c r="AM19" s="21"/>
      <c r="AN19" s="151"/>
      <c r="AO19" s="433"/>
      <c r="AP19" s="21"/>
      <c r="AQ19" s="116">
        <v>34</v>
      </c>
      <c r="AR19" s="116">
        <v>38</v>
      </c>
      <c r="AS19" s="116"/>
      <c r="AT19" s="116"/>
      <c r="AU19" s="121"/>
      <c r="AV19" s="121"/>
      <c r="AW19" s="116"/>
      <c r="AX19" s="116"/>
      <c r="AY19" s="171">
        <f t="shared" si="6"/>
        <v>72</v>
      </c>
      <c r="AZ19" s="174"/>
      <c r="BA19" s="216">
        <f t="shared" si="7"/>
        <v>72</v>
      </c>
    </row>
    <row r="20" spans="1:53" ht="27.75" customHeight="1" x14ac:dyDescent="0.2">
      <c r="A20" s="399" t="s">
        <v>64</v>
      </c>
      <c r="B20" s="278"/>
      <c r="C20" s="278"/>
      <c r="D20" s="278"/>
      <c r="E20" s="278"/>
      <c r="F20" s="119"/>
      <c r="G20" s="312" t="s">
        <v>211</v>
      </c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281"/>
      <c r="X20" s="281"/>
      <c r="Y20" s="281"/>
      <c r="Z20" s="281"/>
      <c r="AA20" s="281"/>
      <c r="AB20" s="404"/>
      <c r="AC20" s="16"/>
      <c r="AD20" s="114">
        <v>2</v>
      </c>
      <c r="AE20" s="114"/>
      <c r="AF20" s="114"/>
      <c r="AG20" s="111">
        <f t="shared" si="3"/>
        <v>72</v>
      </c>
      <c r="AH20" s="115">
        <f t="shared" si="4"/>
        <v>72</v>
      </c>
      <c r="AI20" s="112">
        <v>0</v>
      </c>
      <c r="AJ20" s="113">
        <f t="shared" si="5"/>
        <v>72</v>
      </c>
      <c r="AK20" s="111">
        <v>42</v>
      </c>
      <c r="AL20" s="111">
        <v>28</v>
      </c>
      <c r="AM20" s="21"/>
      <c r="AN20" s="151"/>
      <c r="AO20" s="111">
        <v>2</v>
      </c>
      <c r="AP20" s="21"/>
      <c r="AQ20" s="128">
        <v>34</v>
      </c>
      <c r="AR20" s="116">
        <v>38</v>
      </c>
      <c r="AS20" s="128"/>
      <c r="AT20" s="116"/>
      <c r="AU20" s="121"/>
      <c r="AV20" s="121"/>
      <c r="AW20" s="116"/>
      <c r="AX20" s="116"/>
      <c r="AY20" s="171">
        <f t="shared" si="6"/>
        <v>72</v>
      </c>
      <c r="AZ20" s="174"/>
      <c r="BA20" s="216">
        <f t="shared" si="7"/>
        <v>72</v>
      </c>
    </row>
    <row r="21" spans="1:53" ht="28.5" customHeight="1" x14ac:dyDescent="0.2">
      <c r="A21" s="399" t="s">
        <v>98</v>
      </c>
      <c r="B21" s="400"/>
      <c r="C21" s="400"/>
      <c r="D21" s="400"/>
      <c r="E21" s="400"/>
      <c r="F21" s="401"/>
      <c r="G21" s="312" t="s">
        <v>4</v>
      </c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  <c r="AA21" s="313"/>
      <c r="AB21" s="314"/>
      <c r="AC21" s="16">
        <v>1</v>
      </c>
      <c r="AD21" s="16">
        <v>2</v>
      </c>
      <c r="AE21" s="16"/>
      <c r="AF21" s="16"/>
      <c r="AG21" s="111">
        <f t="shared" si="3"/>
        <v>72</v>
      </c>
      <c r="AH21" s="111">
        <f t="shared" si="4"/>
        <v>72</v>
      </c>
      <c r="AI21" s="112">
        <v>0</v>
      </c>
      <c r="AJ21" s="113">
        <f t="shared" si="5"/>
        <v>72</v>
      </c>
      <c r="AK21" s="111">
        <v>12</v>
      </c>
      <c r="AL21" s="111">
        <v>58</v>
      </c>
      <c r="AM21" s="21"/>
      <c r="AN21" s="151"/>
      <c r="AO21" s="111">
        <v>2</v>
      </c>
      <c r="AP21" s="21"/>
      <c r="AQ21" s="121">
        <v>34</v>
      </c>
      <c r="AR21" s="121">
        <v>38</v>
      </c>
      <c r="AS21" s="121"/>
      <c r="AT21" s="121"/>
      <c r="AU21" s="121"/>
      <c r="AV21" s="121"/>
      <c r="AW21" s="121"/>
      <c r="AX21" s="116"/>
      <c r="AY21" s="171">
        <f t="shared" si="6"/>
        <v>72</v>
      </c>
      <c r="AZ21" s="174"/>
      <c r="BA21" s="216">
        <f t="shared" si="7"/>
        <v>72</v>
      </c>
    </row>
    <row r="22" spans="1:53" ht="32.25" customHeight="1" x14ac:dyDescent="0.3">
      <c r="A22" s="399" t="s">
        <v>203</v>
      </c>
      <c r="B22" s="400"/>
      <c r="C22" s="400"/>
      <c r="D22" s="400"/>
      <c r="E22" s="400"/>
      <c r="F22" s="401"/>
      <c r="G22" s="312" t="s">
        <v>228</v>
      </c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3"/>
      <c r="AC22" s="16"/>
      <c r="AD22" s="16">
        <v>2</v>
      </c>
      <c r="AE22" s="16"/>
      <c r="AF22" s="16"/>
      <c r="AG22" s="111">
        <f t="shared" si="3"/>
        <v>68</v>
      </c>
      <c r="AH22" s="111">
        <f t="shared" si="4"/>
        <v>68</v>
      </c>
      <c r="AI22" s="112">
        <v>0</v>
      </c>
      <c r="AJ22" s="113">
        <f t="shared" si="5"/>
        <v>68</v>
      </c>
      <c r="AK22" s="111">
        <v>20</v>
      </c>
      <c r="AL22" s="111">
        <v>46</v>
      </c>
      <c r="AM22" s="21"/>
      <c r="AN22" s="151"/>
      <c r="AO22" s="111">
        <v>2</v>
      </c>
      <c r="AP22" s="21"/>
      <c r="AQ22" s="121">
        <v>34</v>
      </c>
      <c r="AR22" s="121">
        <v>34</v>
      </c>
      <c r="AS22" s="121"/>
      <c r="AT22" s="121"/>
      <c r="AU22" s="121"/>
      <c r="AV22" s="121"/>
      <c r="AW22" s="121"/>
      <c r="AX22" s="116"/>
      <c r="AY22" s="171">
        <f t="shared" si="6"/>
        <v>68</v>
      </c>
      <c r="AZ22" s="174"/>
      <c r="BA22" s="216">
        <f t="shared" si="7"/>
        <v>68</v>
      </c>
    </row>
    <row r="23" spans="1:53" ht="33" customHeight="1" x14ac:dyDescent="0.2">
      <c r="A23" s="399"/>
      <c r="B23" s="278"/>
      <c r="C23" s="278"/>
      <c r="D23" s="278"/>
      <c r="E23" s="278"/>
      <c r="F23" s="119"/>
      <c r="G23" s="312" t="s">
        <v>212</v>
      </c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4"/>
      <c r="AC23" s="16"/>
      <c r="AD23" s="114"/>
      <c r="AE23" s="114"/>
      <c r="AF23" s="114">
        <v>2</v>
      </c>
      <c r="AG23" s="111">
        <f t="shared" si="3"/>
        <v>44</v>
      </c>
      <c r="AH23" s="115">
        <f>AI23+AJ23</f>
        <v>44</v>
      </c>
      <c r="AI23" s="112">
        <v>12</v>
      </c>
      <c r="AJ23" s="113">
        <f t="shared" si="5"/>
        <v>32</v>
      </c>
      <c r="AK23" s="111">
        <v>8</v>
      </c>
      <c r="AL23" s="111">
        <v>18</v>
      </c>
      <c r="AM23" s="21"/>
      <c r="AN23" s="151"/>
      <c r="AO23" s="111">
        <v>6</v>
      </c>
      <c r="AP23" s="21"/>
      <c r="AQ23" s="116">
        <v>17</v>
      </c>
      <c r="AR23" s="116">
        <v>15</v>
      </c>
      <c r="AS23" s="116"/>
      <c r="AT23" s="116"/>
      <c r="AU23" s="121"/>
      <c r="AV23" s="121"/>
      <c r="AW23" s="116"/>
      <c r="AX23" s="116"/>
      <c r="AY23" s="171">
        <f t="shared" si="6"/>
        <v>32</v>
      </c>
      <c r="AZ23" s="174"/>
      <c r="BA23" s="216">
        <f t="shared" si="7"/>
        <v>32</v>
      </c>
    </row>
    <row r="24" spans="1:53" ht="51.75" customHeight="1" x14ac:dyDescent="0.2">
      <c r="A24" s="395" t="s">
        <v>232</v>
      </c>
      <c r="B24" s="396"/>
      <c r="C24" s="396"/>
      <c r="D24" s="396"/>
      <c r="E24" s="396"/>
      <c r="F24" s="396"/>
      <c r="G24" s="382" t="s">
        <v>233</v>
      </c>
      <c r="H24" s="397"/>
      <c r="I24" s="397"/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8"/>
      <c r="AC24" s="183">
        <v>4</v>
      </c>
      <c r="AD24" s="183">
        <v>6</v>
      </c>
      <c r="AE24" s="104"/>
      <c r="AF24" s="104"/>
      <c r="AG24" s="19">
        <f t="shared" ref="AG24:AZ24" si="9">SUM(AG25:AG30)</f>
        <v>558</v>
      </c>
      <c r="AH24" s="19">
        <f t="shared" si="9"/>
        <v>558</v>
      </c>
      <c r="AI24" s="19">
        <f t="shared" si="9"/>
        <v>130</v>
      </c>
      <c r="AJ24" s="19">
        <f t="shared" si="9"/>
        <v>428</v>
      </c>
      <c r="AK24" s="19">
        <f t="shared" si="9"/>
        <v>98</v>
      </c>
      <c r="AL24" s="19">
        <f t="shared" si="9"/>
        <v>314</v>
      </c>
      <c r="AM24" s="19">
        <f t="shared" si="9"/>
        <v>0</v>
      </c>
      <c r="AN24" s="181">
        <f t="shared" si="9"/>
        <v>0</v>
      </c>
      <c r="AO24" s="19">
        <f t="shared" si="9"/>
        <v>16</v>
      </c>
      <c r="AP24" s="19">
        <f t="shared" si="9"/>
        <v>0</v>
      </c>
      <c r="AQ24" s="19">
        <f t="shared" si="9"/>
        <v>36</v>
      </c>
      <c r="AR24" s="19">
        <f t="shared" si="9"/>
        <v>0</v>
      </c>
      <c r="AS24" s="19">
        <f t="shared" si="9"/>
        <v>130</v>
      </c>
      <c r="AT24" s="19">
        <f t="shared" si="9"/>
        <v>124</v>
      </c>
      <c r="AU24" s="19">
        <f t="shared" si="9"/>
        <v>24</v>
      </c>
      <c r="AV24" s="19">
        <f t="shared" si="9"/>
        <v>24</v>
      </c>
      <c r="AW24" s="19">
        <f t="shared" si="9"/>
        <v>90</v>
      </c>
      <c r="AX24" s="163">
        <f t="shared" si="9"/>
        <v>0</v>
      </c>
      <c r="AY24" s="175">
        <f t="shared" si="9"/>
        <v>558</v>
      </c>
      <c r="AZ24" s="196">
        <f t="shared" si="9"/>
        <v>30</v>
      </c>
      <c r="BA24" s="216">
        <f>SUM(AQ24:AX24)</f>
        <v>428</v>
      </c>
    </row>
    <row r="25" spans="1:53" ht="28.5" customHeight="1" x14ac:dyDescent="0.2">
      <c r="A25" s="335" t="s">
        <v>234</v>
      </c>
      <c r="B25" s="340"/>
      <c r="C25" s="340"/>
      <c r="D25" s="340"/>
      <c r="E25" s="340"/>
      <c r="F25" s="340"/>
      <c r="G25" s="280" t="s">
        <v>235</v>
      </c>
      <c r="H25" s="349"/>
      <c r="I25" s="349"/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49"/>
      <c r="AB25" s="350"/>
      <c r="AC25" s="103"/>
      <c r="AD25" s="103">
        <v>3</v>
      </c>
      <c r="AE25" s="103"/>
      <c r="AF25" s="103"/>
      <c r="AG25" s="103">
        <f>AH25</f>
        <v>48</v>
      </c>
      <c r="AH25" s="6">
        <f>AI25+AJ25</f>
        <v>48</v>
      </c>
      <c r="AI25" s="124">
        <v>12</v>
      </c>
      <c r="AJ25" s="6">
        <f>AK25+AL25+AO25</f>
        <v>36</v>
      </c>
      <c r="AK25" s="6">
        <v>30</v>
      </c>
      <c r="AL25" s="6">
        <v>4</v>
      </c>
      <c r="AM25" s="6"/>
      <c r="AN25" s="152"/>
      <c r="AO25" s="6">
        <v>2</v>
      </c>
      <c r="AP25" s="6"/>
      <c r="AQ25" s="6"/>
      <c r="AR25" s="6"/>
      <c r="AS25" s="5">
        <v>36</v>
      </c>
      <c r="AT25" s="5"/>
      <c r="AU25" s="5"/>
      <c r="AV25" s="5"/>
      <c r="AW25" s="5"/>
      <c r="AX25" s="164"/>
      <c r="AY25" s="171">
        <f>AG25</f>
        <v>48</v>
      </c>
      <c r="AZ25" s="174"/>
      <c r="BA25" s="216">
        <f>SUM(AQ25:AX25)</f>
        <v>36</v>
      </c>
    </row>
    <row r="26" spans="1:53" ht="38.25" customHeight="1" x14ac:dyDescent="0.2">
      <c r="A26" s="335" t="s">
        <v>236</v>
      </c>
      <c r="B26" s="340"/>
      <c r="C26" s="340"/>
      <c r="D26" s="340"/>
      <c r="E26" s="340"/>
      <c r="F26" s="340"/>
      <c r="G26" s="280" t="s">
        <v>88</v>
      </c>
      <c r="H26" s="349"/>
      <c r="I26" s="349"/>
      <c r="J26" s="349"/>
      <c r="K26" s="349"/>
      <c r="L26" s="349"/>
      <c r="M26" s="349"/>
      <c r="N26" s="349"/>
      <c r="O26" s="349"/>
      <c r="P26" s="349"/>
      <c r="Q26" s="349"/>
      <c r="R26" s="349"/>
      <c r="S26" s="349"/>
      <c r="T26" s="349"/>
      <c r="U26" s="349"/>
      <c r="V26" s="349"/>
      <c r="W26" s="349"/>
      <c r="X26" s="349"/>
      <c r="Y26" s="349"/>
      <c r="Z26" s="349"/>
      <c r="AA26" s="349"/>
      <c r="AB26" s="350"/>
      <c r="AC26" s="6"/>
      <c r="AD26" s="6">
        <v>4</v>
      </c>
      <c r="AE26" s="6"/>
      <c r="AF26" s="6"/>
      <c r="AG26" s="103">
        <f t="shared" ref="AG26:AG30" si="10">AH26</f>
        <v>134</v>
      </c>
      <c r="AH26" s="6">
        <f t="shared" ref="AH26:AH30" si="11">AI26+AJ26</f>
        <v>134</v>
      </c>
      <c r="AI26" s="124">
        <v>34</v>
      </c>
      <c r="AJ26" s="6">
        <f>AK26+AL26+AO26</f>
        <v>100</v>
      </c>
      <c r="AK26" s="6">
        <v>2</v>
      </c>
      <c r="AL26" s="6">
        <v>96</v>
      </c>
      <c r="AM26" s="6"/>
      <c r="AN26" s="152"/>
      <c r="AO26" s="6">
        <v>2</v>
      </c>
      <c r="AP26" s="6"/>
      <c r="AQ26" s="6"/>
      <c r="AR26" s="6"/>
      <c r="AS26" s="5">
        <v>34</v>
      </c>
      <c r="AT26" s="5">
        <v>66</v>
      </c>
      <c r="AU26" s="5"/>
      <c r="AV26" s="5"/>
      <c r="AW26" s="5"/>
      <c r="AX26" s="164"/>
      <c r="AY26" s="199">
        <f t="shared" ref="AY26:AY30" si="12">AG26</f>
        <v>134</v>
      </c>
      <c r="AZ26" s="174"/>
      <c r="BA26" s="216">
        <f t="shared" ref="BA26:BA30" si="13">SUM(AQ26:AX26)</f>
        <v>100</v>
      </c>
    </row>
    <row r="27" spans="1:53" ht="32.25" customHeight="1" x14ac:dyDescent="0.2">
      <c r="A27" s="390" t="s">
        <v>237</v>
      </c>
      <c r="B27" s="391"/>
      <c r="C27" s="391"/>
      <c r="D27" s="391"/>
      <c r="E27" s="391"/>
      <c r="F27" s="391"/>
      <c r="G27" s="392" t="s">
        <v>7</v>
      </c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  <c r="T27" s="393"/>
      <c r="U27" s="393"/>
      <c r="V27" s="393"/>
      <c r="W27" s="393"/>
      <c r="X27" s="393"/>
      <c r="Y27" s="393"/>
      <c r="Z27" s="393"/>
      <c r="AA27" s="393"/>
      <c r="AB27" s="394"/>
      <c r="AC27" s="13"/>
      <c r="AD27" s="13">
        <v>4</v>
      </c>
      <c r="AE27" s="13"/>
      <c r="AF27" s="13"/>
      <c r="AG27" s="103">
        <f t="shared" si="10"/>
        <v>88</v>
      </c>
      <c r="AH27" s="6">
        <f t="shared" si="11"/>
        <v>88</v>
      </c>
      <c r="AI27" s="137">
        <v>20</v>
      </c>
      <c r="AJ27" s="6">
        <f t="shared" ref="AJ27:AJ30" si="14">AK27+AL27+AO27</f>
        <v>68</v>
      </c>
      <c r="AK27" s="13">
        <v>34</v>
      </c>
      <c r="AL27" s="13">
        <v>32</v>
      </c>
      <c r="AM27" s="13"/>
      <c r="AN27" s="153"/>
      <c r="AO27" s="13">
        <v>2</v>
      </c>
      <c r="AP27" s="13"/>
      <c r="AQ27" s="13"/>
      <c r="AR27" s="13"/>
      <c r="AS27" s="27">
        <v>34</v>
      </c>
      <c r="AT27" s="27">
        <v>34</v>
      </c>
      <c r="AU27" s="27"/>
      <c r="AV27" s="27"/>
      <c r="AW27" s="27"/>
      <c r="AX27" s="165"/>
      <c r="AY27" s="199">
        <f t="shared" si="12"/>
        <v>88</v>
      </c>
      <c r="AZ27" s="174"/>
      <c r="BA27" s="216">
        <f t="shared" si="13"/>
        <v>68</v>
      </c>
    </row>
    <row r="28" spans="1:53" s="4" customFormat="1" ht="32.25" customHeight="1" x14ac:dyDescent="0.2">
      <c r="A28" s="388" t="s">
        <v>238</v>
      </c>
      <c r="B28" s="367"/>
      <c r="C28" s="367"/>
      <c r="D28" s="367"/>
      <c r="E28" s="367"/>
      <c r="F28" s="368"/>
      <c r="G28" s="280" t="s">
        <v>4</v>
      </c>
      <c r="H28" s="349"/>
      <c r="I28" s="349"/>
      <c r="J28" s="349"/>
      <c r="K28" s="349"/>
      <c r="L28" s="349"/>
      <c r="M28" s="349"/>
      <c r="N28" s="349"/>
      <c r="O28" s="349"/>
      <c r="P28" s="349"/>
      <c r="Q28" s="349"/>
      <c r="R28" s="349"/>
      <c r="S28" s="349"/>
      <c r="T28" s="349"/>
      <c r="U28" s="349"/>
      <c r="V28" s="349"/>
      <c r="W28" s="349"/>
      <c r="X28" s="349"/>
      <c r="Y28" s="349"/>
      <c r="Z28" s="349"/>
      <c r="AA28" s="349"/>
      <c r="AB28" s="350"/>
      <c r="AC28" s="6" t="s">
        <v>227</v>
      </c>
      <c r="AD28" s="6">
        <v>7</v>
      </c>
      <c r="AE28" s="6"/>
      <c r="AF28" s="6"/>
      <c r="AG28" s="103">
        <f t="shared" si="10"/>
        <v>192</v>
      </c>
      <c r="AH28" s="6">
        <f t="shared" si="11"/>
        <v>192</v>
      </c>
      <c r="AI28" s="6">
        <v>40</v>
      </c>
      <c r="AJ28" s="6">
        <f t="shared" si="14"/>
        <v>152</v>
      </c>
      <c r="AK28" s="6"/>
      <c r="AL28" s="6">
        <v>146</v>
      </c>
      <c r="AM28" s="6"/>
      <c r="AN28" s="152"/>
      <c r="AO28" s="6">
        <v>6</v>
      </c>
      <c r="AP28" s="6"/>
      <c r="AQ28" s="6"/>
      <c r="AR28" s="6"/>
      <c r="AS28" s="6">
        <v>26</v>
      </c>
      <c r="AT28" s="6">
        <v>24</v>
      </c>
      <c r="AU28" s="6">
        <v>24</v>
      </c>
      <c r="AV28" s="6">
        <v>24</v>
      </c>
      <c r="AW28" s="6">
        <v>54</v>
      </c>
      <c r="AX28" s="124"/>
      <c r="AY28" s="199">
        <f t="shared" si="12"/>
        <v>192</v>
      </c>
      <c r="AZ28" s="174">
        <v>30</v>
      </c>
      <c r="BA28" s="216">
        <f t="shared" si="13"/>
        <v>152</v>
      </c>
    </row>
    <row r="29" spans="1:53" s="4" customFormat="1" ht="32.25" customHeight="1" x14ac:dyDescent="0.2">
      <c r="A29" s="367" t="s">
        <v>239</v>
      </c>
      <c r="B29" s="278"/>
      <c r="C29" s="278"/>
      <c r="D29" s="278"/>
      <c r="E29" s="278"/>
      <c r="F29" s="215"/>
      <c r="G29" s="280" t="s">
        <v>242</v>
      </c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140"/>
      <c r="AB29" s="141"/>
      <c r="AC29" s="18"/>
      <c r="AD29" s="18">
        <v>1</v>
      </c>
      <c r="AE29" s="18"/>
      <c r="AF29" s="18"/>
      <c r="AG29" s="103">
        <f t="shared" si="10"/>
        <v>48</v>
      </c>
      <c r="AH29" s="6">
        <f t="shared" ref="AH29" si="15">AI29+AJ29</f>
        <v>48</v>
      </c>
      <c r="AI29" s="139">
        <v>12</v>
      </c>
      <c r="AJ29" s="6">
        <f t="shared" ref="AJ29" si="16">AK29+AL29+AO29</f>
        <v>36</v>
      </c>
      <c r="AK29" s="18">
        <v>16</v>
      </c>
      <c r="AL29" s="18">
        <v>18</v>
      </c>
      <c r="AM29" s="18"/>
      <c r="AN29" s="154"/>
      <c r="AO29" s="18">
        <v>2</v>
      </c>
      <c r="AP29" s="18"/>
      <c r="AQ29" s="18">
        <v>36</v>
      </c>
      <c r="AR29" s="208"/>
      <c r="AS29" s="28"/>
      <c r="AT29" s="28"/>
      <c r="AU29" s="28"/>
      <c r="AV29" s="28"/>
      <c r="AW29" s="28"/>
      <c r="AX29" s="166"/>
      <c r="AY29" s="199">
        <f t="shared" si="12"/>
        <v>48</v>
      </c>
      <c r="AZ29" s="200"/>
      <c r="BA29" s="216">
        <f t="shared" si="13"/>
        <v>36</v>
      </c>
    </row>
    <row r="30" spans="1:53" ht="32.25" customHeight="1" x14ac:dyDescent="0.2">
      <c r="A30" s="277" t="s">
        <v>241</v>
      </c>
      <c r="B30" s="278"/>
      <c r="C30" s="278"/>
      <c r="D30" s="278"/>
      <c r="E30" s="279"/>
      <c r="F30" s="138"/>
      <c r="G30" s="389" t="s">
        <v>240</v>
      </c>
      <c r="H30" s="389"/>
      <c r="I30" s="389"/>
      <c r="J30" s="389"/>
      <c r="K30" s="389"/>
      <c r="L30" s="389"/>
      <c r="M30" s="389"/>
      <c r="N30" s="389"/>
      <c r="O30" s="389"/>
      <c r="P30" s="389"/>
      <c r="Q30" s="389"/>
      <c r="R30" s="389"/>
      <c r="S30" s="389"/>
      <c r="T30" s="389"/>
      <c r="U30" s="389"/>
      <c r="V30" s="389"/>
      <c r="W30" s="389"/>
      <c r="X30" s="389"/>
      <c r="Y30" s="389"/>
      <c r="Z30" s="389"/>
      <c r="AA30" s="389"/>
      <c r="AB30" s="389"/>
      <c r="AC30" s="18"/>
      <c r="AD30" s="18">
        <v>7</v>
      </c>
      <c r="AE30" s="18"/>
      <c r="AF30" s="18"/>
      <c r="AG30" s="103">
        <f t="shared" si="10"/>
        <v>48</v>
      </c>
      <c r="AH30" s="6">
        <f t="shared" si="11"/>
        <v>48</v>
      </c>
      <c r="AI30" s="139">
        <v>12</v>
      </c>
      <c r="AJ30" s="6">
        <f t="shared" si="14"/>
        <v>36</v>
      </c>
      <c r="AK30" s="18">
        <v>16</v>
      </c>
      <c r="AL30" s="18">
        <v>18</v>
      </c>
      <c r="AM30" s="18"/>
      <c r="AN30" s="154"/>
      <c r="AO30" s="18">
        <v>2</v>
      </c>
      <c r="AP30" s="18"/>
      <c r="AQ30" s="18"/>
      <c r="AR30" s="130"/>
      <c r="AS30" s="28"/>
      <c r="AT30" s="28"/>
      <c r="AU30" s="28"/>
      <c r="AV30" s="28"/>
      <c r="AW30" s="28">
        <v>36</v>
      </c>
      <c r="AX30" s="166"/>
      <c r="AY30" s="199">
        <f t="shared" si="12"/>
        <v>48</v>
      </c>
      <c r="AZ30" s="174"/>
      <c r="BA30" s="216">
        <f t="shared" si="13"/>
        <v>36</v>
      </c>
    </row>
    <row r="31" spans="1:53" ht="46.5" customHeight="1" x14ac:dyDescent="0.2">
      <c r="A31" s="379" t="s">
        <v>12</v>
      </c>
      <c r="B31" s="380"/>
      <c r="C31" s="380"/>
      <c r="D31" s="380"/>
      <c r="E31" s="380"/>
      <c r="F31" s="381"/>
      <c r="G31" s="382" t="s">
        <v>243</v>
      </c>
      <c r="H31" s="383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383"/>
      <c r="V31" s="383"/>
      <c r="W31" s="383"/>
      <c r="X31" s="383"/>
      <c r="Y31" s="383"/>
      <c r="Z31" s="383"/>
      <c r="AA31" s="383"/>
      <c r="AB31" s="384"/>
      <c r="AC31" s="104"/>
      <c r="AD31" s="183">
        <f>AD32+AD47</f>
        <v>21</v>
      </c>
      <c r="AE31" s="183">
        <f>AE32+AE47</f>
        <v>11</v>
      </c>
      <c r="AF31" s="104"/>
      <c r="AG31" s="19">
        <f t="shared" ref="AG31:AX31" si="17">AG32+AG47</f>
        <v>3964</v>
      </c>
      <c r="AH31" s="19">
        <f t="shared" si="17"/>
        <v>3964</v>
      </c>
      <c r="AI31" s="19">
        <f t="shared" si="17"/>
        <v>288</v>
      </c>
      <c r="AJ31" s="181">
        <f t="shared" si="17"/>
        <v>3676</v>
      </c>
      <c r="AK31" s="19">
        <f t="shared" si="17"/>
        <v>644</v>
      </c>
      <c r="AL31" s="19">
        <f t="shared" si="17"/>
        <v>2864</v>
      </c>
      <c r="AM31" s="19">
        <f t="shared" si="17"/>
        <v>1584</v>
      </c>
      <c r="AN31" s="104">
        <f t="shared" si="17"/>
        <v>0</v>
      </c>
      <c r="AO31" s="19">
        <f t="shared" si="17"/>
        <v>40</v>
      </c>
      <c r="AP31" s="19">
        <f t="shared" si="17"/>
        <v>60</v>
      </c>
      <c r="AQ31" s="19">
        <f t="shared" si="17"/>
        <v>36</v>
      </c>
      <c r="AR31" s="19">
        <f t="shared" si="17"/>
        <v>124</v>
      </c>
      <c r="AS31" s="19">
        <f t="shared" si="17"/>
        <v>370</v>
      </c>
      <c r="AT31" s="19">
        <f t="shared" si="17"/>
        <v>656</v>
      </c>
      <c r="AU31" s="19">
        <f t="shared" si="17"/>
        <v>588</v>
      </c>
      <c r="AV31" s="19">
        <f t="shared" si="17"/>
        <v>840</v>
      </c>
      <c r="AW31" s="19">
        <f t="shared" si="17"/>
        <v>522</v>
      </c>
      <c r="AX31" s="163">
        <f t="shared" si="17"/>
        <v>540</v>
      </c>
      <c r="AY31" s="219">
        <f t="shared" ref="AY31:AY46" si="18">AG31</f>
        <v>3964</v>
      </c>
      <c r="AZ31" s="196">
        <f>AZ32+AZ47</f>
        <v>1122</v>
      </c>
    </row>
    <row r="32" spans="1:53" ht="39.75" customHeight="1" x14ac:dyDescent="0.2">
      <c r="A32" s="385" t="s">
        <v>13</v>
      </c>
      <c r="B32" s="386"/>
      <c r="C32" s="386"/>
      <c r="D32" s="386"/>
      <c r="E32" s="386"/>
      <c r="F32" s="387"/>
      <c r="G32" s="364" t="s">
        <v>91</v>
      </c>
      <c r="H32" s="365"/>
      <c r="I32" s="365"/>
      <c r="J32" s="365"/>
      <c r="K32" s="365"/>
      <c r="L32" s="365"/>
      <c r="M32" s="365"/>
      <c r="N32" s="365"/>
      <c r="O32" s="365"/>
      <c r="P32" s="365"/>
      <c r="Q32" s="365"/>
      <c r="R32" s="365"/>
      <c r="S32" s="365"/>
      <c r="T32" s="365"/>
      <c r="U32" s="365"/>
      <c r="V32" s="365"/>
      <c r="W32" s="365"/>
      <c r="X32" s="365"/>
      <c r="Y32" s="365"/>
      <c r="Z32" s="365"/>
      <c r="AA32" s="365"/>
      <c r="AB32" s="366"/>
      <c r="AC32" s="17"/>
      <c r="AD32" s="17">
        <v>14</v>
      </c>
      <c r="AE32" s="17"/>
      <c r="AF32" s="17"/>
      <c r="AG32" s="180">
        <f>SUM(AG33:AG46)</f>
        <v>880</v>
      </c>
      <c r="AH32" s="180">
        <f t="shared" ref="AH32:AX32" si="19">SUM(AH33:AH46)</f>
        <v>880</v>
      </c>
      <c r="AI32" s="180">
        <f t="shared" si="19"/>
        <v>218</v>
      </c>
      <c r="AJ32" s="180">
        <f t="shared" si="19"/>
        <v>662</v>
      </c>
      <c r="AK32" s="180">
        <f t="shared" si="19"/>
        <v>310</v>
      </c>
      <c r="AL32" s="180">
        <f t="shared" si="19"/>
        <v>324</v>
      </c>
      <c r="AM32" s="180">
        <f t="shared" si="19"/>
        <v>0</v>
      </c>
      <c r="AN32" s="180">
        <f t="shared" si="19"/>
        <v>0</v>
      </c>
      <c r="AO32" s="180">
        <f t="shared" si="19"/>
        <v>28</v>
      </c>
      <c r="AP32" s="180">
        <f t="shared" si="19"/>
        <v>0</v>
      </c>
      <c r="AQ32" s="180">
        <f t="shared" si="19"/>
        <v>36</v>
      </c>
      <c r="AR32" s="180">
        <f t="shared" si="19"/>
        <v>34</v>
      </c>
      <c r="AS32" s="180">
        <f t="shared" si="19"/>
        <v>114</v>
      </c>
      <c r="AT32" s="180">
        <f t="shared" si="19"/>
        <v>140</v>
      </c>
      <c r="AU32" s="180">
        <f t="shared" si="19"/>
        <v>72</v>
      </c>
      <c r="AV32" s="180">
        <f t="shared" si="19"/>
        <v>216</v>
      </c>
      <c r="AW32" s="180">
        <f t="shared" si="19"/>
        <v>50</v>
      </c>
      <c r="AX32" s="180">
        <f t="shared" si="19"/>
        <v>0</v>
      </c>
      <c r="AY32" s="218">
        <f>SUM(AY33:AY46)</f>
        <v>880</v>
      </c>
      <c r="AZ32" s="195">
        <f>SUM(AZ33:AZ46)</f>
        <v>338</v>
      </c>
      <c r="BA32" s="221">
        <f>SUM(AQ32:AX32)</f>
        <v>662</v>
      </c>
    </row>
    <row r="33" spans="1:53" ht="31.5" customHeight="1" x14ac:dyDescent="0.2">
      <c r="A33" s="377" t="s">
        <v>14</v>
      </c>
      <c r="B33" s="378"/>
      <c r="C33" s="378"/>
      <c r="D33" s="378"/>
      <c r="E33" s="378"/>
      <c r="F33" s="378"/>
      <c r="G33" s="280" t="s">
        <v>6</v>
      </c>
      <c r="H33" s="349"/>
      <c r="I33" s="349"/>
      <c r="J33" s="349"/>
      <c r="K33" s="349"/>
      <c r="L33" s="349"/>
      <c r="M33" s="349"/>
      <c r="N33" s="349"/>
      <c r="O33" s="349"/>
      <c r="P33" s="349"/>
      <c r="Q33" s="349"/>
      <c r="R33" s="349"/>
      <c r="S33" s="349"/>
      <c r="T33" s="349"/>
      <c r="U33" s="349"/>
      <c r="V33" s="349"/>
      <c r="W33" s="349"/>
      <c r="X33" s="349"/>
      <c r="Y33" s="349"/>
      <c r="Z33" s="349"/>
      <c r="AA33" s="349"/>
      <c r="AB33" s="350"/>
      <c r="AC33" s="6"/>
      <c r="AD33" s="6">
        <v>4</v>
      </c>
      <c r="AE33" s="6"/>
      <c r="AF33" s="6"/>
      <c r="AG33" s="220">
        <f t="shared" ref="AG33:AG41" si="20">AH33</f>
        <v>69</v>
      </c>
      <c r="AH33" s="6">
        <f t="shared" ref="AH33:AH46" si="21">AI33+AJ33</f>
        <v>69</v>
      </c>
      <c r="AI33" s="124">
        <v>17</v>
      </c>
      <c r="AJ33" s="6">
        <f t="shared" ref="AJ33:AJ45" si="22">AK33+AL33+AO33</f>
        <v>52</v>
      </c>
      <c r="AK33" s="6">
        <v>8</v>
      </c>
      <c r="AL33" s="6">
        <v>42</v>
      </c>
      <c r="AM33" s="6"/>
      <c r="AN33" s="152"/>
      <c r="AO33" s="6">
        <v>2</v>
      </c>
      <c r="AP33" s="6"/>
      <c r="AQ33" s="6"/>
      <c r="AR33" s="6"/>
      <c r="AS33" s="6"/>
      <c r="AT33" s="6">
        <v>52</v>
      </c>
      <c r="AU33" s="6"/>
      <c r="AV33" s="6"/>
      <c r="AW33" s="6"/>
      <c r="AX33" s="124"/>
      <c r="AY33" s="199">
        <f>AG33</f>
        <v>69</v>
      </c>
      <c r="AZ33" s="174"/>
      <c r="BA33" s="216">
        <f>SUM(AQ33:AX33)</f>
        <v>52</v>
      </c>
    </row>
    <row r="34" spans="1:53" ht="28.5" customHeight="1" x14ac:dyDescent="0.2">
      <c r="A34" s="377" t="s">
        <v>15</v>
      </c>
      <c r="B34" s="378"/>
      <c r="C34" s="378"/>
      <c r="D34" s="378"/>
      <c r="E34" s="378"/>
      <c r="F34" s="378"/>
      <c r="G34" s="280" t="s">
        <v>45</v>
      </c>
      <c r="H34" s="349"/>
      <c r="I34" s="349"/>
      <c r="J34" s="349"/>
      <c r="K34" s="349"/>
      <c r="L34" s="349"/>
      <c r="M34" s="349"/>
      <c r="N34" s="349"/>
      <c r="O34" s="349"/>
      <c r="P34" s="349"/>
      <c r="Q34" s="349"/>
      <c r="R34" s="349"/>
      <c r="S34" s="349"/>
      <c r="T34" s="349"/>
      <c r="U34" s="349"/>
      <c r="V34" s="349"/>
      <c r="W34" s="349"/>
      <c r="X34" s="349"/>
      <c r="Y34" s="349"/>
      <c r="Z34" s="349"/>
      <c r="AA34" s="349"/>
      <c r="AB34" s="350"/>
      <c r="AC34" s="6"/>
      <c r="AD34" s="6">
        <v>4</v>
      </c>
      <c r="AE34" s="6"/>
      <c r="AF34" s="6"/>
      <c r="AG34" s="220">
        <f t="shared" si="20"/>
        <v>69</v>
      </c>
      <c r="AH34" s="6">
        <f>AI34+AJ34</f>
        <v>69</v>
      </c>
      <c r="AI34" s="124">
        <v>17</v>
      </c>
      <c r="AJ34" s="6">
        <f t="shared" si="22"/>
        <v>52</v>
      </c>
      <c r="AK34" s="6">
        <v>14</v>
      </c>
      <c r="AL34" s="6">
        <v>36</v>
      </c>
      <c r="AM34" s="6"/>
      <c r="AN34" s="152"/>
      <c r="AO34" s="6">
        <v>2</v>
      </c>
      <c r="AP34" s="6"/>
      <c r="AQ34" s="6"/>
      <c r="AR34" s="6"/>
      <c r="AS34" s="6"/>
      <c r="AT34" s="6">
        <v>52</v>
      </c>
      <c r="AU34" s="6"/>
      <c r="AV34" s="6"/>
      <c r="AW34" s="6"/>
      <c r="AX34" s="124"/>
      <c r="AY34" s="199">
        <f t="shared" si="18"/>
        <v>69</v>
      </c>
      <c r="AZ34" s="200"/>
      <c r="BA34" s="216">
        <f t="shared" ref="BA34:BA46" si="23">SUM(AQ34:AX34)</f>
        <v>52</v>
      </c>
    </row>
    <row r="35" spans="1:53" ht="28.5" customHeight="1" x14ac:dyDescent="0.2">
      <c r="A35" s="369" t="s">
        <v>16</v>
      </c>
      <c r="B35" s="278"/>
      <c r="C35" s="278"/>
      <c r="D35" s="278"/>
      <c r="E35" s="278"/>
      <c r="F35" s="279"/>
      <c r="G35" s="280" t="s">
        <v>46</v>
      </c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05"/>
      <c r="Z35" s="205"/>
      <c r="AA35" s="205"/>
      <c r="AB35" s="206"/>
      <c r="AC35" s="6"/>
      <c r="AD35" s="6">
        <v>3</v>
      </c>
      <c r="AE35" s="6"/>
      <c r="AF35" s="6"/>
      <c r="AG35" s="220">
        <f t="shared" si="20"/>
        <v>100</v>
      </c>
      <c r="AH35" s="6">
        <f t="shared" ref="AH35" si="24">AI35+AJ35</f>
        <v>100</v>
      </c>
      <c r="AI35" s="124">
        <v>24</v>
      </c>
      <c r="AJ35" s="6">
        <f t="shared" si="22"/>
        <v>76</v>
      </c>
      <c r="AK35" s="6">
        <v>42</v>
      </c>
      <c r="AL35" s="6">
        <v>32</v>
      </c>
      <c r="AM35" s="6"/>
      <c r="AN35" s="152"/>
      <c r="AO35" s="6">
        <v>2</v>
      </c>
      <c r="AP35" s="6"/>
      <c r="AQ35" s="6"/>
      <c r="AR35" s="6">
        <v>34</v>
      </c>
      <c r="AS35" s="6">
        <v>42</v>
      </c>
      <c r="AT35" s="6"/>
      <c r="AU35" s="6"/>
      <c r="AV35" s="6"/>
      <c r="AW35" s="6"/>
      <c r="AX35" s="124"/>
      <c r="AY35" s="199">
        <f t="shared" ref="AY35" si="25">AG35</f>
        <v>100</v>
      </c>
      <c r="AZ35" s="200"/>
      <c r="BA35" s="216">
        <f t="shared" ref="BA35" si="26">SUM(AQ35:AX35)</f>
        <v>76</v>
      </c>
    </row>
    <row r="36" spans="1:53" ht="32.25" customHeight="1" x14ac:dyDescent="0.2">
      <c r="A36" s="377" t="s">
        <v>17</v>
      </c>
      <c r="B36" s="378"/>
      <c r="C36" s="378"/>
      <c r="D36" s="378"/>
      <c r="E36" s="378"/>
      <c r="F36" s="378"/>
      <c r="G36" s="280" t="s">
        <v>84</v>
      </c>
      <c r="H36" s="349"/>
      <c r="I36" s="349"/>
      <c r="J36" s="349"/>
      <c r="K36" s="349"/>
      <c r="L36" s="349"/>
      <c r="M36" s="349"/>
      <c r="N36" s="349"/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349"/>
      <c r="AB36" s="350"/>
      <c r="AC36" s="6"/>
      <c r="AD36" s="6">
        <v>3</v>
      </c>
      <c r="AE36" s="6"/>
      <c r="AF36" s="6"/>
      <c r="AG36" s="220">
        <f t="shared" si="20"/>
        <v>48</v>
      </c>
      <c r="AH36" s="6">
        <f t="shared" si="21"/>
        <v>48</v>
      </c>
      <c r="AI36" s="124">
        <v>12</v>
      </c>
      <c r="AJ36" s="6">
        <f t="shared" si="22"/>
        <v>36</v>
      </c>
      <c r="AK36" s="6">
        <v>22</v>
      </c>
      <c r="AL36" s="6">
        <v>12</v>
      </c>
      <c r="AM36" s="6"/>
      <c r="AN36" s="152"/>
      <c r="AO36" s="6">
        <v>2</v>
      </c>
      <c r="AP36" s="6"/>
      <c r="AQ36" s="6"/>
      <c r="AR36" s="6"/>
      <c r="AS36" s="6">
        <v>36</v>
      </c>
      <c r="AT36" s="6"/>
      <c r="AU36" s="6"/>
      <c r="AV36" s="6"/>
      <c r="AW36" s="6"/>
      <c r="AX36" s="124"/>
      <c r="AY36" s="199">
        <f t="shared" si="18"/>
        <v>48</v>
      </c>
      <c r="AZ36" s="174"/>
      <c r="BA36" s="216">
        <f t="shared" si="23"/>
        <v>36</v>
      </c>
    </row>
    <row r="37" spans="1:53" ht="36.75" customHeight="1" x14ac:dyDescent="0.2">
      <c r="A37" s="377" t="s">
        <v>18</v>
      </c>
      <c r="B37" s="378"/>
      <c r="C37" s="378"/>
      <c r="D37" s="378"/>
      <c r="E37" s="378"/>
      <c r="F37" s="378"/>
      <c r="G37" s="280" t="s">
        <v>10</v>
      </c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  <c r="AA37" s="349"/>
      <c r="AB37" s="350"/>
      <c r="AC37" s="6"/>
      <c r="AD37" s="6">
        <v>3</v>
      </c>
      <c r="AE37" s="6"/>
      <c r="AF37" s="6"/>
      <c r="AG37" s="220">
        <f t="shared" si="20"/>
        <v>48</v>
      </c>
      <c r="AH37" s="6">
        <f t="shared" si="21"/>
        <v>48</v>
      </c>
      <c r="AI37" s="124">
        <v>12</v>
      </c>
      <c r="AJ37" s="6">
        <f t="shared" si="22"/>
        <v>36</v>
      </c>
      <c r="AK37" s="6">
        <v>22</v>
      </c>
      <c r="AL37" s="6">
        <v>12</v>
      </c>
      <c r="AM37" s="6"/>
      <c r="AN37" s="152"/>
      <c r="AO37" s="6">
        <v>2</v>
      </c>
      <c r="AP37" s="6"/>
      <c r="AQ37" s="6"/>
      <c r="AR37" s="6"/>
      <c r="AS37" s="6">
        <v>36</v>
      </c>
      <c r="AT37" s="6"/>
      <c r="AU37" s="6"/>
      <c r="AV37" s="6"/>
      <c r="AW37" s="6"/>
      <c r="AX37" s="124"/>
      <c r="AY37" s="199">
        <f t="shared" si="18"/>
        <v>48</v>
      </c>
      <c r="AZ37" s="174"/>
      <c r="BA37" s="216">
        <f t="shared" si="23"/>
        <v>36</v>
      </c>
    </row>
    <row r="38" spans="1:53" ht="36.75" customHeight="1" x14ac:dyDescent="0.2">
      <c r="A38" s="377" t="s">
        <v>19</v>
      </c>
      <c r="B38" s="378"/>
      <c r="C38" s="378"/>
      <c r="D38" s="378"/>
      <c r="E38" s="378"/>
      <c r="F38" s="378"/>
      <c r="G38" s="280" t="s">
        <v>244</v>
      </c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  <c r="AA38" s="349"/>
      <c r="AB38" s="350"/>
      <c r="AC38" s="6"/>
      <c r="AD38" s="6">
        <v>5</v>
      </c>
      <c r="AE38" s="6"/>
      <c r="AF38" s="6"/>
      <c r="AG38" s="220">
        <f t="shared" si="20"/>
        <v>48</v>
      </c>
      <c r="AH38" s="6">
        <f t="shared" ref="AH38" si="27">AI38+AJ38</f>
        <v>48</v>
      </c>
      <c r="AI38" s="124">
        <v>12</v>
      </c>
      <c r="AJ38" s="6">
        <f t="shared" si="22"/>
        <v>36</v>
      </c>
      <c r="AK38" s="6">
        <v>22</v>
      </c>
      <c r="AL38" s="6">
        <v>12</v>
      </c>
      <c r="AM38" s="6"/>
      <c r="AN38" s="152"/>
      <c r="AO38" s="6">
        <v>2</v>
      </c>
      <c r="AP38" s="6"/>
      <c r="AQ38" s="6"/>
      <c r="AR38" s="6"/>
      <c r="AS38" s="6"/>
      <c r="AT38" s="6"/>
      <c r="AU38" s="6">
        <v>36</v>
      </c>
      <c r="AV38" s="6"/>
      <c r="AW38" s="6"/>
      <c r="AX38" s="124"/>
      <c r="AY38" s="199">
        <f t="shared" ref="AY38" si="28">AG38</f>
        <v>48</v>
      </c>
      <c r="AZ38" s="200"/>
      <c r="BA38" s="216">
        <f t="shared" si="23"/>
        <v>36</v>
      </c>
    </row>
    <row r="39" spans="1:53" ht="42.75" customHeight="1" x14ac:dyDescent="0.2">
      <c r="A39" s="369" t="s">
        <v>20</v>
      </c>
      <c r="B39" s="415"/>
      <c r="C39" s="415"/>
      <c r="D39" s="415"/>
      <c r="E39" s="416"/>
      <c r="F39" s="143"/>
      <c r="G39" s="280" t="s">
        <v>47</v>
      </c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135"/>
      <c r="AB39" s="136"/>
      <c r="AC39" s="6"/>
      <c r="AD39" s="6">
        <v>5</v>
      </c>
      <c r="AE39" s="6"/>
      <c r="AF39" s="6"/>
      <c r="AG39" s="220">
        <f t="shared" si="20"/>
        <v>48</v>
      </c>
      <c r="AH39" s="6">
        <f t="shared" si="21"/>
        <v>48</v>
      </c>
      <c r="AI39" s="124">
        <v>12</v>
      </c>
      <c r="AJ39" s="6">
        <f t="shared" si="22"/>
        <v>36</v>
      </c>
      <c r="AK39" s="6">
        <v>22</v>
      </c>
      <c r="AL39" s="6">
        <v>12</v>
      </c>
      <c r="AM39" s="6"/>
      <c r="AN39" s="152"/>
      <c r="AO39" s="6">
        <v>2</v>
      </c>
      <c r="AP39" s="6"/>
      <c r="AQ39" s="6"/>
      <c r="AR39" s="6"/>
      <c r="AS39" s="6"/>
      <c r="AT39" s="6"/>
      <c r="AU39" s="6">
        <v>36</v>
      </c>
      <c r="AV39" s="5"/>
      <c r="AW39" s="5"/>
      <c r="AX39" s="124"/>
      <c r="AY39" s="199">
        <f t="shared" si="18"/>
        <v>48</v>
      </c>
      <c r="AZ39" s="174"/>
      <c r="BA39" s="216">
        <f t="shared" si="23"/>
        <v>36</v>
      </c>
    </row>
    <row r="40" spans="1:53" ht="30" customHeight="1" x14ac:dyDescent="0.2">
      <c r="A40" s="369" t="s">
        <v>21</v>
      </c>
      <c r="B40" s="278"/>
      <c r="C40" s="278"/>
      <c r="D40" s="278"/>
      <c r="E40" s="279"/>
      <c r="F40" s="143"/>
      <c r="G40" s="372" t="s">
        <v>49</v>
      </c>
      <c r="H40" s="373"/>
      <c r="I40" s="373"/>
      <c r="J40" s="373"/>
      <c r="K40" s="373"/>
      <c r="L40" s="373"/>
      <c r="M40" s="373"/>
      <c r="N40" s="373"/>
      <c r="O40" s="373"/>
      <c r="P40" s="373"/>
      <c r="Q40" s="373"/>
      <c r="R40" s="373"/>
      <c r="S40" s="373"/>
      <c r="T40" s="373"/>
      <c r="U40" s="373"/>
      <c r="V40" s="373"/>
      <c r="W40" s="373"/>
      <c r="X40" s="373"/>
      <c r="Y40" s="373"/>
      <c r="Z40" s="373"/>
      <c r="AA40" s="373"/>
      <c r="AB40" s="374"/>
      <c r="AC40" s="142"/>
      <c r="AD40" s="13">
        <v>7</v>
      </c>
      <c r="AE40" s="142"/>
      <c r="AF40" s="142"/>
      <c r="AG40" s="220">
        <f t="shared" si="20"/>
        <v>66</v>
      </c>
      <c r="AH40" s="6">
        <f t="shared" si="21"/>
        <v>66</v>
      </c>
      <c r="AI40" s="124">
        <v>16</v>
      </c>
      <c r="AJ40" s="6">
        <f t="shared" si="22"/>
        <v>50</v>
      </c>
      <c r="AK40" s="6">
        <v>20</v>
      </c>
      <c r="AL40" s="6">
        <v>28</v>
      </c>
      <c r="AM40" s="6"/>
      <c r="AN40" s="152"/>
      <c r="AO40" s="6">
        <v>2</v>
      </c>
      <c r="AP40" s="6"/>
      <c r="AQ40" s="6"/>
      <c r="AR40" s="6"/>
      <c r="AS40" s="6"/>
      <c r="AT40" s="6"/>
      <c r="AU40" s="6"/>
      <c r="AV40" s="5"/>
      <c r="AW40" s="5">
        <v>50</v>
      </c>
      <c r="AX40" s="124"/>
      <c r="AY40" s="199">
        <f t="shared" si="18"/>
        <v>66</v>
      </c>
      <c r="AZ40" s="174">
        <v>50</v>
      </c>
      <c r="BA40" s="216">
        <f t="shared" si="23"/>
        <v>50</v>
      </c>
    </row>
    <row r="41" spans="1:53" ht="42.75" customHeight="1" x14ac:dyDescent="0.2">
      <c r="A41" s="377" t="s">
        <v>22</v>
      </c>
      <c r="B41" s="378"/>
      <c r="C41" s="378"/>
      <c r="D41" s="378"/>
      <c r="E41" s="378"/>
      <c r="F41" s="378"/>
      <c r="G41" s="280" t="s">
        <v>245</v>
      </c>
      <c r="H41" s="349"/>
      <c r="I41" s="349"/>
      <c r="J41" s="349"/>
      <c r="K41" s="349"/>
      <c r="L41" s="349"/>
      <c r="M41" s="349"/>
      <c r="N41" s="349"/>
      <c r="O41" s="349"/>
      <c r="P41" s="349"/>
      <c r="Q41" s="349"/>
      <c r="R41" s="349"/>
      <c r="S41" s="349"/>
      <c r="T41" s="349"/>
      <c r="U41" s="349"/>
      <c r="V41" s="349"/>
      <c r="W41" s="349"/>
      <c r="X41" s="349"/>
      <c r="Y41" s="349"/>
      <c r="Z41" s="349"/>
      <c r="AA41" s="349"/>
      <c r="AB41" s="350"/>
      <c r="AC41" s="6"/>
      <c r="AD41" s="6">
        <v>6</v>
      </c>
      <c r="AE41" s="6"/>
      <c r="AF41" s="6"/>
      <c r="AG41" s="220">
        <f t="shared" si="20"/>
        <v>96</v>
      </c>
      <c r="AH41" s="6">
        <f>AI41+AJ41</f>
        <v>96</v>
      </c>
      <c r="AI41" s="124">
        <v>24</v>
      </c>
      <c r="AJ41" s="6">
        <f t="shared" si="22"/>
        <v>72</v>
      </c>
      <c r="AK41" s="6">
        <v>30</v>
      </c>
      <c r="AL41" s="6">
        <v>40</v>
      </c>
      <c r="AM41" s="6"/>
      <c r="AN41" s="152"/>
      <c r="AO41" s="6">
        <v>2</v>
      </c>
      <c r="AP41" s="6"/>
      <c r="AQ41" s="6"/>
      <c r="AR41" s="6"/>
      <c r="AS41" s="6"/>
      <c r="AT41" s="6"/>
      <c r="AU41" s="5"/>
      <c r="AV41" s="5">
        <v>72</v>
      </c>
      <c r="AW41" s="5"/>
      <c r="AX41" s="124"/>
      <c r="AY41" s="199">
        <f t="shared" si="18"/>
        <v>96</v>
      </c>
      <c r="AZ41" s="174">
        <v>72</v>
      </c>
      <c r="BA41" s="216">
        <f t="shared" si="23"/>
        <v>72</v>
      </c>
    </row>
    <row r="42" spans="1:53" ht="28.5" customHeight="1" x14ac:dyDescent="0.2">
      <c r="A42" s="369" t="s">
        <v>23</v>
      </c>
      <c r="B42" s="370"/>
      <c r="C42" s="370"/>
      <c r="D42" s="370"/>
      <c r="E42" s="370"/>
      <c r="F42" s="371"/>
      <c r="G42" s="372" t="s">
        <v>48</v>
      </c>
      <c r="H42" s="373"/>
      <c r="I42" s="373"/>
      <c r="J42" s="373"/>
      <c r="K42" s="373"/>
      <c r="L42" s="373"/>
      <c r="M42" s="373"/>
      <c r="N42" s="373"/>
      <c r="O42" s="373"/>
      <c r="P42" s="373"/>
      <c r="Q42" s="373"/>
      <c r="R42" s="373"/>
      <c r="S42" s="373"/>
      <c r="T42" s="373"/>
      <c r="U42" s="373"/>
      <c r="V42" s="373"/>
      <c r="W42" s="373"/>
      <c r="X42" s="373"/>
      <c r="Y42" s="373"/>
      <c r="Z42" s="373"/>
      <c r="AA42" s="373"/>
      <c r="AB42" s="374"/>
      <c r="AC42" s="6"/>
      <c r="AD42" s="6">
        <v>6</v>
      </c>
      <c r="AE42" s="6"/>
      <c r="AF42" s="6"/>
      <c r="AG42" s="220">
        <f t="shared" ref="AG42:AG46" si="29">AH42</f>
        <v>96</v>
      </c>
      <c r="AH42" s="6">
        <f t="shared" si="21"/>
        <v>96</v>
      </c>
      <c r="AI42" s="124">
        <v>24</v>
      </c>
      <c r="AJ42" s="6">
        <f t="shared" si="22"/>
        <v>72</v>
      </c>
      <c r="AK42" s="6">
        <v>28</v>
      </c>
      <c r="AL42" s="6">
        <v>42</v>
      </c>
      <c r="AM42" s="6"/>
      <c r="AN42" s="152"/>
      <c r="AO42" s="6">
        <v>2</v>
      </c>
      <c r="AP42" s="6"/>
      <c r="AQ42" s="6"/>
      <c r="AR42" s="6"/>
      <c r="AS42" s="6"/>
      <c r="AT42" s="6"/>
      <c r="AU42" s="6"/>
      <c r="AV42" s="5">
        <v>72</v>
      </c>
      <c r="AW42" s="5"/>
      <c r="AX42" s="124"/>
      <c r="AY42" s="199">
        <f t="shared" si="18"/>
        <v>96</v>
      </c>
      <c r="AZ42" s="174">
        <v>72</v>
      </c>
      <c r="BA42" s="216">
        <f t="shared" si="23"/>
        <v>72</v>
      </c>
    </row>
    <row r="43" spans="1:53" ht="28.5" customHeight="1" x14ac:dyDescent="0.2">
      <c r="A43" s="277" t="s">
        <v>24</v>
      </c>
      <c r="B43" s="367"/>
      <c r="C43" s="367"/>
      <c r="D43" s="367"/>
      <c r="E43" s="367"/>
      <c r="F43" s="368"/>
      <c r="G43" s="280" t="s">
        <v>87</v>
      </c>
      <c r="H43" s="349"/>
      <c r="I43" s="349"/>
      <c r="J43" s="349"/>
      <c r="K43" s="349"/>
      <c r="L43" s="349"/>
      <c r="M43" s="349"/>
      <c r="N43" s="349"/>
      <c r="O43" s="349"/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349"/>
      <c r="AB43" s="350"/>
      <c r="AC43" s="6"/>
      <c r="AD43" s="6">
        <v>6</v>
      </c>
      <c r="AE43" s="6"/>
      <c r="AF43" s="6"/>
      <c r="AG43" s="220">
        <f t="shared" si="29"/>
        <v>60</v>
      </c>
      <c r="AH43" s="6">
        <f t="shared" si="21"/>
        <v>60</v>
      </c>
      <c r="AI43" s="124">
        <v>24</v>
      </c>
      <c r="AJ43" s="6">
        <f t="shared" si="22"/>
        <v>36</v>
      </c>
      <c r="AK43" s="6">
        <v>22</v>
      </c>
      <c r="AL43" s="6">
        <v>12</v>
      </c>
      <c r="AM43" s="6"/>
      <c r="AN43" s="152"/>
      <c r="AO43" s="6">
        <v>2</v>
      </c>
      <c r="AP43" s="6"/>
      <c r="AQ43" s="6"/>
      <c r="AR43" s="6"/>
      <c r="AS43" s="6"/>
      <c r="AT43" s="6"/>
      <c r="AU43" s="6"/>
      <c r="AV43" s="5">
        <v>36</v>
      </c>
      <c r="AW43" s="5"/>
      <c r="AX43" s="124"/>
      <c r="AY43" s="199">
        <f t="shared" si="18"/>
        <v>60</v>
      </c>
      <c r="AZ43" s="174">
        <v>36</v>
      </c>
      <c r="BA43" s="216">
        <f t="shared" si="23"/>
        <v>36</v>
      </c>
    </row>
    <row r="44" spans="1:53" ht="30" customHeight="1" x14ac:dyDescent="0.2">
      <c r="A44" s="277" t="s">
        <v>67</v>
      </c>
      <c r="B44" s="367"/>
      <c r="C44" s="367"/>
      <c r="D44" s="367"/>
      <c r="E44" s="368"/>
      <c r="F44" s="134"/>
      <c r="G44" s="280" t="s">
        <v>229</v>
      </c>
      <c r="H44" s="349"/>
      <c r="I44" s="349"/>
      <c r="J44" s="349"/>
      <c r="K44" s="349"/>
      <c r="L44" s="349"/>
      <c r="M44" s="349"/>
      <c r="N44" s="349"/>
      <c r="O44" s="349"/>
      <c r="P44" s="349"/>
      <c r="Q44" s="349"/>
      <c r="R44" s="349"/>
      <c r="S44" s="349"/>
      <c r="T44" s="349"/>
      <c r="U44" s="349"/>
      <c r="V44" s="349"/>
      <c r="W44" s="349"/>
      <c r="X44" s="349"/>
      <c r="Y44" s="349"/>
      <c r="Z44" s="349"/>
      <c r="AA44" s="135"/>
      <c r="AB44" s="136"/>
      <c r="AC44" s="6"/>
      <c r="AD44" s="6">
        <v>1</v>
      </c>
      <c r="AE44" s="6"/>
      <c r="AF44" s="6"/>
      <c r="AG44" s="220">
        <f t="shared" si="29"/>
        <v>48</v>
      </c>
      <c r="AH44" s="6">
        <f t="shared" si="21"/>
        <v>48</v>
      </c>
      <c r="AI44" s="124">
        <v>12</v>
      </c>
      <c r="AJ44" s="6">
        <f t="shared" si="22"/>
        <v>36</v>
      </c>
      <c r="AK44" s="6">
        <v>22</v>
      </c>
      <c r="AL44" s="6">
        <v>12</v>
      </c>
      <c r="AM44" s="6"/>
      <c r="AN44" s="152"/>
      <c r="AO44" s="6">
        <v>2</v>
      </c>
      <c r="AP44" s="6"/>
      <c r="AQ44" s="6">
        <v>36</v>
      </c>
      <c r="AR44" s="6"/>
      <c r="AS44" s="6"/>
      <c r="AT44" s="6"/>
      <c r="AU44" s="6"/>
      <c r="AV44" s="5"/>
      <c r="AW44" s="5"/>
      <c r="AX44" s="124"/>
      <c r="AY44" s="199">
        <f t="shared" si="18"/>
        <v>48</v>
      </c>
      <c r="AZ44" s="174">
        <v>36</v>
      </c>
      <c r="BA44" s="216">
        <f t="shared" si="23"/>
        <v>36</v>
      </c>
    </row>
    <row r="45" spans="1:53" ht="33" customHeight="1" x14ac:dyDescent="0.2">
      <c r="A45" s="277" t="s">
        <v>86</v>
      </c>
      <c r="B45" s="367"/>
      <c r="C45" s="367"/>
      <c r="D45" s="367"/>
      <c r="E45" s="368"/>
      <c r="F45" s="134"/>
      <c r="G45" s="280" t="s">
        <v>230</v>
      </c>
      <c r="H45" s="349"/>
      <c r="I45" s="349"/>
      <c r="J45" s="349"/>
      <c r="K45" s="349"/>
      <c r="L45" s="349"/>
      <c r="M45" s="349"/>
      <c r="N45" s="349"/>
      <c r="O45" s="349"/>
      <c r="P45" s="349"/>
      <c r="Q45" s="349"/>
      <c r="R45" s="349"/>
      <c r="S45" s="349"/>
      <c r="T45" s="349"/>
      <c r="U45" s="349"/>
      <c r="V45" s="349"/>
      <c r="W45" s="349"/>
      <c r="X45" s="349"/>
      <c r="Y45" s="349"/>
      <c r="Z45" s="129"/>
      <c r="AA45" s="135"/>
      <c r="AB45" s="136"/>
      <c r="AC45" s="6"/>
      <c r="AD45" s="6">
        <v>4</v>
      </c>
      <c r="AE45" s="6"/>
      <c r="AF45" s="6"/>
      <c r="AG45" s="220">
        <f t="shared" si="29"/>
        <v>48</v>
      </c>
      <c r="AH45" s="6">
        <f t="shared" si="21"/>
        <v>48</v>
      </c>
      <c r="AI45" s="124">
        <v>12</v>
      </c>
      <c r="AJ45" s="6">
        <f t="shared" si="22"/>
        <v>36</v>
      </c>
      <c r="AK45" s="6">
        <v>22</v>
      </c>
      <c r="AL45" s="6">
        <v>12</v>
      </c>
      <c r="AM45" s="6"/>
      <c r="AN45" s="152"/>
      <c r="AO45" s="6">
        <v>2</v>
      </c>
      <c r="AP45" s="6"/>
      <c r="AQ45" s="6"/>
      <c r="AR45" s="6"/>
      <c r="AS45" s="6"/>
      <c r="AT45" s="6">
        <v>36</v>
      </c>
      <c r="AU45" s="6"/>
      <c r="AV45" s="5"/>
      <c r="AW45" s="5"/>
      <c r="AX45" s="124"/>
      <c r="AY45" s="199">
        <f t="shared" si="18"/>
        <v>48</v>
      </c>
      <c r="AZ45" s="174">
        <v>36</v>
      </c>
      <c r="BA45" s="216">
        <f t="shared" si="23"/>
        <v>36</v>
      </c>
    </row>
    <row r="46" spans="1:53" ht="79.5" customHeight="1" x14ac:dyDescent="0.2">
      <c r="A46" s="277" t="s">
        <v>256</v>
      </c>
      <c r="B46" s="278"/>
      <c r="C46" s="278"/>
      <c r="D46" s="278"/>
      <c r="E46" s="279"/>
      <c r="F46" s="157"/>
      <c r="G46" s="280" t="s">
        <v>255</v>
      </c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158"/>
      <c r="Z46" s="160"/>
      <c r="AA46" s="158"/>
      <c r="AB46" s="159"/>
      <c r="AC46" s="6"/>
      <c r="AD46" s="6">
        <v>6</v>
      </c>
      <c r="AE46" s="6"/>
      <c r="AF46" s="6"/>
      <c r="AG46" s="220">
        <f t="shared" si="29"/>
        <v>36</v>
      </c>
      <c r="AH46" s="6">
        <f t="shared" si="21"/>
        <v>36</v>
      </c>
      <c r="AI46" s="124">
        <v>0</v>
      </c>
      <c r="AJ46" s="6">
        <v>36</v>
      </c>
      <c r="AK46" s="6">
        <v>14</v>
      </c>
      <c r="AL46" s="6">
        <v>20</v>
      </c>
      <c r="AM46" s="6"/>
      <c r="AN46" s="152"/>
      <c r="AO46" s="6">
        <v>2</v>
      </c>
      <c r="AP46" s="6"/>
      <c r="AQ46" s="6"/>
      <c r="AR46" s="6"/>
      <c r="AS46" s="6"/>
      <c r="AT46" s="6"/>
      <c r="AU46" s="6"/>
      <c r="AV46" s="5">
        <v>36</v>
      </c>
      <c r="AW46" s="5"/>
      <c r="AX46" s="124"/>
      <c r="AY46" s="199">
        <f t="shared" si="18"/>
        <v>36</v>
      </c>
      <c r="AZ46" s="174">
        <v>36</v>
      </c>
      <c r="BA46" s="216">
        <f t="shared" si="23"/>
        <v>36</v>
      </c>
    </row>
    <row r="47" spans="1:53" ht="39" customHeight="1" x14ac:dyDescent="0.2">
      <c r="A47" s="362" t="s">
        <v>25</v>
      </c>
      <c r="B47" s="363"/>
      <c r="C47" s="363"/>
      <c r="D47" s="363"/>
      <c r="E47" s="363"/>
      <c r="F47" s="363"/>
      <c r="G47" s="364" t="s">
        <v>213</v>
      </c>
      <c r="H47" s="365"/>
      <c r="I47" s="365"/>
      <c r="J47" s="365"/>
      <c r="K47" s="365"/>
      <c r="L47" s="365"/>
      <c r="M47" s="365"/>
      <c r="N47" s="365"/>
      <c r="O47" s="365"/>
      <c r="P47" s="365"/>
      <c r="Q47" s="365"/>
      <c r="R47" s="365"/>
      <c r="S47" s="365"/>
      <c r="T47" s="365"/>
      <c r="U47" s="365"/>
      <c r="V47" s="365"/>
      <c r="W47" s="365"/>
      <c r="X47" s="365"/>
      <c r="Y47" s="365"/>
      <c r="Z47" s="365"/>
      <c r="AA47" s="365"/>
      <c r="AB47" s="366"/>
      <c r="AC47" s="105"/>
      <c r="AD47" s="182">
        <f>AD48+AD52+AD56+AD60+AD64</f>
        <v>7</v>
      </c>
      <c r="AE47" s="182">
        <f>AE48+AE52+AE56+AE60+AE64</f>
        <v>11</v>
      </c>
      <c r="AF47" s="105"/>
      <c r="AG47" s="17">
        <f t="shared" ref="AG47:AM47" si="30">AG48+AG52+AG56+AG60+AG64</f>
        <v>3084</v>
      </c>
      <c r="AH47" s="17">
        <f t="shared" si="30"/>
        <v>3084</v>
      </c>
      <c r="AI47" s="17">
        <f t="shared" si="30"/>
        <v>70</v>
      </c>
      <c r="AJ47" s="17">
        <f t="shared" si="30"/>
        <v>3014</v>
      </c>
      <c r="AK47" s="17">
        <f t="shared" si="30"/>
        <v>334</v>
      </c>
      <c r="AL47" s="17">
        <f t="shared" si="30"/>
        <v>2540</v>
      </c>
      <c r="AM47" s="17">
        <f t="shared" si="30"/>
        <v>1584</v>
      </c>
      <c r="AN47" s="180">
        <f>AN48+AN52+AN56+AN56+AN60+AN64</f>
        <v>0</v>
      </c>
      <c r="AO47" s="17">
        <f>AO50+AO54+AO58+AO62+AO68+AO69</f>
        <v>12</v>
      </c>
      <c r="AP47" s="17">
        <f t="shared" ref="AP47:AX47" si="31">AP48+AP52+AP56+AP60+AP64</f>
        <v>60</v>
      </c>
      <c r="AQ47" s="17">
        <f t="shared" si="31"/>
        <v>0</v>
      </c>
      <c r="AR47" s="17">
        <f t="shared" si="31"/>
        <v>90</v>
      </c>
      <c r="AS47" s="17">
        <f t="shared" si="31"/>
        <v>256</v>
      </c>
      <c r="AT47" s="17">
        <f t="shared" si="31"/>
        <v>516</v>
      </c>
      <c r="AU47" s="17">
        <f t="shared" si="31"/>
        <v>516</v>
      </c>
      <c r="AV47" s="17">
        <f t="shared" si="31"/>
        <v>624</v>
      </c>
      <c r="AW47" s="17">
        <f t="shared" si="31"/>
        <v>472</v>
      </c>
      <c r="AX47" s="167">
        <f t="shared" si="31"/>
        <v>540</v>
      </c>
      <c r="AY47" s="176">
        <f>SUM(AY48+AY52+AY56+AY60+AY64)</f>
        <v>3078</v>
      </c>
      <c r="AZ47" s="195">
        <f>AZ48+AZ52+AZ56+AZ60+AZ64</f>
        <v>784</v>
      </c>
      <c r="BA47" s="216">
        <f>BA48+BA52+BA56+BA60+BA64</f>
        <v>3014</v>
      </c>
    </row>
    <row r="48" spans="1:53" ht="78.75" customHeight="1" x14ac:dyDescent="0.2">
      <c r="A48" s="342" t="s">
        <v>26</v>
      </c>
      <c r="B48" s="343"/>
      <c r="C48" s="343"/>
      <c r="D48" s="343"/>
      <c r="E48" s="343"/>
      <c r="F48" s="343"/>
      <c r="G48" s="344" t="s">
        <v>257</v>
      </c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75"/>
      <c r="V48" s="375"/>
      <c r="W48" s="375"/>
      <c r="X48" s="375"/>
      <c r="Y48" s="375"/>
      <c r="Z48" s="375"/>
      <c r="AA48" s="375"/>
      <c r="AB48" s="376"/>
      <c r="AC48" s="106"/>
      <c r="AD48" s="179">
        <v>1</v>
      </c>
      <c r="AE48" s="179">
        <v>2</v>
      </c>
      <c r="AF48" s="106"/>
      <c r="AG48" s="20">
        <f>SUM(AG49:AG51)</f>
        <v>534</v>
      </c>
      <c r="AH48" s="20">
        <f t="shared" ref="AH48:AX48" si="32">SUM(AH49:AH51)</f>
        <v>534</v>
      </c>
      <c r="AI48" s="20">
        <f t="shared" si="32"/>
        <v>10</v>
      </c>
      <c r="AJ48" s="20">
        <f>SUM(AJ49:AJ51)</f>
        <v>524</v>
      </c>
      <c r="AK48" s="20">
        <f t="shared" si="32"/>
        <v>18</v>
      </c>
      <c r="AL48" s="20">
        <f t="shared" si="32"/>
        <v>462</v>
      </c>
      <c r="AM48" s="20">
        <f t="shared" si="32"/>
        <v>252</v>
      </c>
      <c r="AN48" s="20">
        <f t="shared" si="32"/>
        <v>0</v>
      </c>
      <c r="AO48" s="20">
        <f t="shared" si="32"/>
        <v>8</v>
      </c>
      <c r="AP48" s="20">
        <f t="shared" si="32"/>
        <v>30</v>
      </c>
      <c r="AQ48" s="20">
        <f t="shared" si="32"/>
        <v>0</v>
      </c>
      <c r="AR48" s="20">
        <f t="shared" si="32"/>
        <v>0</v>
      </c>
      <c r="AS48" s="20">
        <f t="shared" si="32"/>
        <v>0</v>
      </c>
      <c r="AT48" s="20">
        <f t="shared" si="32"/>
        <v>118</v>
      </c>
      <c r="AU48" s="20">
        <f t="shared" si="32"/>
        <v>74</v>
      </c>
      <c r="AV48" s="20">
        <f t="shared" si="32"/>
        <v>332</v>
      </c>
      <c r="AW48" s="20">
        <f t="shared" si="32"/>
        <v>0</v>
      </c>
      <c r="AX48" s="20">
        <f t="shared" si="32"/>
        <v>0</v>
      </c>
      <c r="AY48" s="177">
        <f>SUM(AY49:AY51)</f>
        <v>534</v>
      </c>
      <c r="AZ48" s="197">
        <f>SUM(AZ49:AZ51)</f>
        <v>78</v>
      </c>
      <c r="BA48" s="216">
        <f t="shared" ref="BA48:BA57" si="33">SUM(AQ48:AX48)</f>
        <v>524</v>
      </c>
    </row>
    <row r="49" spans="1:53" ht="78" customHeight="1" x14ac:dyDescent="0.2">
      <c r="A49" s="355" t="s">
        <v>27</v>
      </c>
      <c r="B49" s="361"/>
      <c r="C49" s="361"/>
      <c r="D49" s="361"/>
      <c r="E49" s="361"/>
      <c r="F49" s="361"/>
      <c r="G49" s="357" t="s">
        <v>258</v>
      </c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9"/>
      <c r="AC49" s="103"/>
      <c r="AD49" s="103"/>
      <c r="AE49" s="103">
        <v>6</v>
      </c>
      <c r="AF49" s="103"/>
      <c r="AG49" s="103">
        <f>AH49</f>
        <v>276</v>
      </c>
      <c r="AH49" s="8">
        <f>AI49+AJ49</f>
        <v>276</v>
      </c>
      <c r="AI49" s="7">
        <v>10</v>
      </c>
      <c r="AJ49" s="8">
        <f>AK49+AL49+AO49+AP49</f>
        <v>266</v>
      </c>
      <c r="AK49" s="8">
        <v>18</v>
      </c>
      <c r="AL49" s="8">
        <v>212</v>
      </c>
      <c r="AM49" s="8"/>
      <c r="AN49" s="151"/>
      <c r="AO49" s="8">
        <v>6</v>
      </c>
      <c r="AP49" s="8">
        <v>30</v>
      </c>
      <c r="AQ49" s="6"/>
      <c r="AR49" s="6"/>
      <c r="AS49" s="6"/>
      <c r="AT49" s="6">
        <v>118</v>
      </c>
      <c r="AU49" s="6">
        <v>74</v>
      </c>
      <c r="AV49" s="5">
        <v>74</v>
      </c>
      <c r="AW49" s="5"/>
      <c r="AX49" s="164"/>
      <c r="AY49" s="171">
        <f>AG49</f>
        <v>276</v>
      </c>
      <c r="AZ49" s="174"/>
      <c r="BA49" s="216">
        <f t="shared" si="33"/>
        <v>266</v>
      </c>
    </row>
    <row r="50" spans="1:53" ht="40.5" customHeight="1" x14ac:dyDescent="0.2">
      <c r="A50" s="358" t="s">
        <v>36</v>
      </c>
      <c r="B50" s="359"/>
      <c r="C50" s="359"/>
      <c r="D50" s="359"/>
      <c r="E50" s="359"/>
      <c r="F50" s="359"/>
      <c r="G50" s="357" t="s">
        <v>202</v>
      </c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9"/>
      <c r="AC50" s="103"/>
      <c r="AD50" s="103">
        <v>6</v>
      </c>
      <c r="AE50" s="103"/>
      <c r="AF50" s="103"/>
      <c r="AG50" s="103">
        <f>AH50</f>
        <v>252</v>
      </c>
      <c r="AH50" s="8">
        <f t="shared" ref="AH50" si="34">AI50+AJ50</f>
        <v>252</v>
      </c>
      <c r="AI50" s="7">
        <v>0</v>
      </c>
      <c r="AJ50" s="8">
        <f>AK50+AL50+AO50+AP50</f>
        <v>252</v>
      </c>
      <c r="AK50" s="8"/>
      <c r="AL50" s="8">
        <v>250</v>
      </c>
      <c r="AM50" s="8">
        <v>252</v>
      </c>
      <c r="AN50" s="151"/>
      <c r="AO50" s="8">
        <v>2</v>
      </c>
      <c r="AP50" s="8"/>
      <c r="AQ50" s="6"/>
      <c r="AR50" s="6"/>
      <c r="AS50" s="6"/>
      <c r="AT50" s="6"/>
      <c r="AU50" s="6"/>
      <c r="AV50" s="5">
        <v>252</v>
      </c>
      <c r="AW50" s="5"/>
      <c r="AX50" s="164"/>
      <c r="AY50" s="199">
        <f t="shared" ref="AY50:AY51" si="35">AG50</f>
        <v>252</v>
      </c>
      <c r="AZ50" s="174">
        <v>72</v>
      </c>
      <c r="BA50" s="216">
        <f t="shared" si="33"/>
        <v>252</v>
      </c>
    </row>
    <row r="51" spans="1:53" ht="40.5" customHeight="1" x14ac:dyDescent="0.2">
      <c r="A51" s="360"/>
      <c r="B51" s="278"/>
      <c r="C51" s="278"/>
      <c r="D51" s="278"/>
      <c r="E51" s="279"/>
      <c r="F51" s="120"/>
      <c r="G51" s="357" t="s">
        <v>214</v>
      </c>
      <c r="H51" s="281"/>
      <c r="I51" s="281"/>
      <c r="J51" s="281"/>
      <c r="K51" s="281"/>
      <c r="L51" s="281"/>
      <c r="M51" s="281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117"/>
      <c r="Z51" s="117"/>
      <c r="AA51" s="117"/>
      <c r="AB51" s="118"/>
      <c r="AC51" s="103"/>
      <c r="AD51" s="103"/>
      <c r="AE51" s="103">
        <v>6</v>
      </c>
      <c r="AF51" s="103"/>
      <c r="AG51" s="103">
        <f>AH51</f>
        <v>6</v>
      </c>
      <c r="AH51" s="8">
        <v>6</v>
      </c>
      <c r="AI51" s="7"/>
      <c r="AJ51" s="8">
        <v>6</v>
      </c>
      <c r="AK51" s="8"/>
      <c r="AL51" s="8"/>
      <c r="AM51" s="8"/>
      <c r="AN51" s="151"/>
      <c r="AO51" s="8"/>
      <c r="AP51" s="8"/>
      <c r="AQ51" s="6"/>
      <c r="AR51" s="6"/>
      <c r="AS51" s="6"/>
      <c r="AT51" s="6"/>
      <c r="AU51" s="6"/>
      <c r="AV51" s="5">
        <v>6</v>
      </c>
      <c r="AW51" s="5"/>
      <c r="AX51" s="164"/>
      <c r="AY51" s="199">
        <f t="shared" si="35"/>
        <v>6</v>
      </c>
      <c r="AZ51" s="174">
        <v>6</v>
      </c>
      <c r="BA51" s="216">
        <f t="shared" si="33"/>
        <v>6</v>
      </c>
    </row>
    <row r="52" spans="1:53" ht="119.25" customHeight="1" x14ac:dyDescent="0.2">
      <c r="A52" s="342" t="s">
        <v>28</v>
      </c>
      <c r="B52" s="343"/>
      <c r="C52" s="343"/>
      <c r="D52" s="343"/>
      <c r="E52" s="343"/>
      <c r="F52" s="343"/>
      <c r="G52" s="344" t="s">
        <v>259</v>
      </c>
      <c r="H52" s="345"/>
      <c r="I52" s="345"/>
      <c r="J52" s="345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345"/>
      <c r="AB52" s="346"/>
      <c r="AC52" s="106"/>
      <c r="AD52" s="179">
        <v>1</v>
      </c>
      <c r="AE52" s="179">
        <v>2</v>
      </c>
      <c r="AF52" s="106"/>
      <c r="AG52" s="20">
        <f>SUM(AG53:AG55)</f>
        <v>534</v>
      </c>
      <c r="AH52" s="20">
        <f t="shared" ref="AH52:AX52" si="36">SUM(AH53:AH55)</f>
        <v>534</v>
      </c>
      <c r="AI52" s="20">
        <f t="shared" si="36"/>
        <v>10</v>
      </c>
      <c r="AJ52" s="20">
        <f>SUM(AJ53:AJ55)</f>
        <v>524</v>
      </c>
      <c r="AK52" s="20">
        <f t="shared" si="36"/>
        <v>48</v>
      </c>
      <c r="AL52" s="20">
        <f t="shared" si="36"/>
        <v>462</v>
      </c>
      <c r="AM52" s="20">
        <f t="shared" si="36"/>
        <v>252</v>
      </c>
      <c r="AN52" s="20">
        <f t="shared" si="36"/>
        <v>0</v>
      </c>
      <c r="AO52" s="20">
        <f t="shared" si="36"/>
        <v>14</v>
      </c>
      <c r="AP52" s="20">
        <f t="shared" si="36"/>
        <v>0</v>
      </c>
      <c r="AQ52" s="20">
        <f t="shared" si="36"/>
        <v>0</v>
      </c>
      <c r="AR52" s="20">
        <f t="shared" si="36"/>
        <v>0</v>
      </c>
      <c r="AS52" s="20">
        <f t="shared" si="36"/>
        <v>0</v>
      </c>
      <c r="AT52" s="20">
        <f t="shared" si="36"/>
        <v>84</v>
      </c>
      <c r="AU52" s="20">
        <f t="shared" si="36"/>
        <v>52</v>
      </c>
      <c r="AV52" s="20">
        <f t="shared" si="36"/>
        <v>68</v>
      </c>
      <c r="AW52" s="20">
        <f t="shared" si="36"/>
        <v>296</v>
      </c>
      <c r="AX52" s="20">
        <f t="shared" si="36"/>
        <v>24</v>
      </c>
      <c r="AY52" s="177">
        <f>SUM(AY53:AY54)</f>
        <v>528</v>
      </c>
      <c r="AZ52" s="197">
        <f>SUM(AZ53:AZ55)</f>
        <v>78</v>
      </c>
      <c r="BA52" s="216">
        <f t="shared" si="33"/>
        <v>524</v>
      </c>
    </row>
    <row r="53" spans="1:53" ht="92.25" customHeight="1" x14ac:dyDescent="0.2">
      <c r="A53" s="355" t="s">
        <v>43</v>
      </c>
      <c r="B53" s="361"/>
      <c r="C53" s="361"/>
      <c r="D53" s="361"/>
      <c r="E53" s="361"/>
      <c r="F53" s="361"/>
      <c r="G53" s="357" t="s">
        <v>260</v>
      </c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9"/>
      <c r="AC53" s="123"/>
      <c r="AD53" s="123"/>
      <c r="AE53" s="123">
        <v>7</v>
      </c>
      <c r="AF53" s="123"/>
      <c r="AG53" s="123">
        <f>AH53</f>
        <v>276</v>
      </c>
      <c r="AH53" s="8">
        <f>AI53+AJ53</f>
        <v>276</v>
      </c>
      <c r="AI53" s="7">
        <v>10</v>
      </c>
      <c r="AJ53" s="8">
        <f>AK53+AL53+AO53</f>
        <v>266</v>
      </c>
      <c r="AK53" s="8">
        <v>48</v>
      </c>
      <c r="AL53" s="8">
        <v>212</v>
      </c>
      <c r="AM53" s="8"/>
      <c r="AN53" s="151"/>
      <c r="AO53" s="8">
        <v>6</v>
      </c>
      <c r="AP53" s="8"/>
      <c r="AQ53" s="6"/>
      <c r="AR53" s="6"/>
      <c r="AS53" s="6"/>
      <c r="AT53" s="6">
        <v>84</v>
      </c>
      <c r="AU53" s="6">
        <v>52</v>
      </c>
      <c r="AV53" s="6">
        <v>68</v>
      </c>
      <c r="AW53" s="5">
        <v>62</v>
      </c>
      <c r="AX53" s="124"/>
      <c r="AY53" s="171">
        <f>AG53</f>
        <v>276</v>
      </c>
      <c r="AZ53" s="174"/>
      <c r="BA53" s="216">
        <f t="shared" si="33"/>
        <v>266</v>
      </c>
    </row>
    <row r="54" spans="1:53" ht="42.75" customHeight="1" x14ac:dyDescent="0.2">
      <c r="A54" s="358" t="s">
        <v>37</v>
      </c>
      <c r="B54" s="359"/>
      <c r="C54" s="359"/>
      <c r="D54" s="359"/>
      <c r="E54" s="359"/>
      <c r="F54" s="359"/>
      <c r="G54" s="357" t="s">
        <v>202</v>
      </c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9"/>
      <c r="AC54" s="103"/>
      <c r="AD54" s="103">
        <v>8</v>
      </c>
      <c r="AE54" s="103"/>
      <c r="AF54" s="103"/>
      <c r="AG54" s="207">
        <f>AH54</f>
        <v>252</v>
      </c>
      <c r="AH54" s="8">
        <f>AI54+AJ54</f>
        <v>252</v>
      </c>
      <c r="AI54" s="7"/>
      <c r="AJ54" s="8">
        <f>AK54+AL54+AO54</f>
        <v>252</v>
      </c>
      <c r="AK54" s="8"/>
      <c r="AL54" s="8">
        <v>250</v>
      </c>
      <c r="AM54" s="8">
        <v>252</v>
      </c>
      <c r="AN54" s="151"/>
      <c r="AO54" s="8">
        <v>2</v>
      </c>
      <c r="AP54" s="8"/>
      <c r="AQ54" s="6"/>
      <c r="AR54" s="6"/>
      <c r="AS54" s="6"/>
      <c r="AT54" s="6"/>
      <c r="AU54" s="6"/>
      <c r="AV54" s="6"/>
      <c r="AW54" s="5">
        <v>234</v>
      </c>
      <c r="AX54" s="124">
        <v>18</v>
      </c>
      <c r="AY54" s="199">
        <f t="shared" ref="AY54:AY55" si="37">AG54</f>
        <v>252</v>
      </c>
      <c r="AZ54" s="174">
        <v>72</v>
      </c>
      <c r="BA54" s="216">
        <f t="shared" si="33"/>
        <v>252</v>
      </c>
    </row>
    <row r="55" spans="1:53" ht="42.75" customHeight="1" x14ac:dyDescent="0.2">
      <c r="A55" s="360"/>
      <c r="B55" s="278"/>
      <c r="C55" s="278"/>
      <c r="D55" s="278"/>
      <c r="E55" s="279"/>
      <c r="F55" s="120"/>
      <c r="G55" s="357" t="s">
        <v>215</v>
      </c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117"/>
      <c r="Z55" s="117"/>
      <c r="AA55" s="117"/>
      <c r="AB55" s="118"/>
      <c r="AC55" s="103"/>
      <c r="AD55" s="103"/>
      <c r="AE55" s="103">
        <v>8</v>
      </c>
      <c r="AF55" s="103"/>
      <c r="AG55" s="207">
        <f>AH55</f>
        <v>6</v>
      </c>
      <c r="AH55" s="8">
        <v>6</v>
      </c>
      <c r="AI55" s="7"/>
      <c r="AJ55" s="8">
        <v>6</v>
      </c>
      <c r="AK55" s="8"/>
      <c r="AL55" s="8"/>
      <c r="AM55" s="8"/>
      <c r="AN55" s="151"/>
      <c r="AO55" s="8">
        <v>6</v>
      </c>
      <c r="AP55" s="8"/>
      <c r="AQ55" s="6"/>
      <c r="AR55" s="6"/>
      <c r="AS55" s="6"/>
      <c r="AT55" s="6"/>
      <c r="AU55" s="6"/>
      <c r="AV55" s="6"/>
      <c r="AW55" s="5"/>
      <c r="AX55" s="124">
        <v>6</v>
      </c>
      <c r="AY55" s="199">
        <f t="shared" si="37"/>
        <v>6</v>
      </c>
      <c r="AZ55" s="174">
        <v>6</v>
      </c>
      <c r="BA55" s="216">
        <f t="shared" si="33"/>
        <v>6</v>
      </c>
    </row>
    <row r="56" spans="1:53" ht="63.75" customHeight="1" x14ac:dyDescent="0.2">
      <c r="A56" s="342" t="s">
        <v>29</v>
      </c>
      <c r="B56" s="343"/>
      <c r="C56" s="343"/>
      <c r="D56" s="343"/>
      <c r="E56" s="343"/>
      <c r="F56" s="343"/>
      <c r="G56" s="344" t="s">
        <v>261</v>
      </c>
      <c r="H56" s="345"/>
      <c r="I56" s="345"/>
      <c r="J56" s="345"/>
      <c r="K56" s="345"/>
      <c r="L56" s="345"/>
      <c r="M56" s="345"/>
      <c r="N56" s="345"/>
      <c r="O56" s="345"/>
      <c r="P56" s="345"/>
      <c r="Q56" s="345"/>
      <c r="R56" s="345"/>
      <c r="S56" s="345"/>
      <c r="T56" s="345"/>
      <c r="U56" s="345"/>
      <c r="V56" s="345"/>
      <c r="W56" s="345"/>
      <c r="X56" s="345"/>
      <c r="Y56" s="345"/>
      <c r="Z56" s="345"/>
      <c r="AA56" s="345"/>
      <c r="AB56" s="346"/>
      <c r="AC56" s="106"/>
      <c r="AD56" s="179">
        <v>1</v>
      </c>
      <c r="AE56" s="179">
        <v>2</v>
      </c>
      <c r="AF56" s="106"/>
      <c r="AG56" s="20">
        <f>SUM(AG57:AG59)</f>
        <v>534</v>
      </c>
      <c r="AH56" s="20">
        <f t="shared" ref="AH56:AW56" si="38">SUM(AH57:AH59)</f>
        <v>534</v>
      </c>
      <c r="AI56" s="20">
        <f t="shared" si="38"/>
        <v>10</v>
      </c>
      <c r="AJ56" s="20">
        <f>SUM(AJ57:AJ59)</f>
        <v>524</v>
      </c>
      <c r="AK56" s="20">
        <f t="shared" si="38"/>
        <v>18</v>
      </c>
      <c r="AL56" s="20">
        <f t="shared" si="38"/>
        <v>462</v>
      </c>
      <c r="AM56" s="20">
        <f t="shared" si="38"/>
        <v>252</v>
      </c>
      <c r="AN56" s="20">
        <f t="shared" si="38"/>
        <v>0</v>
      </c>
      <c r="AO56" s="20">
        <f t="shared" si="38"/>
        <v>14</v>
      </c>
      <c r="AP56" s="20">
        <f t="shared" si="38"/>
        <v>30</v>
      </c>
      <c r="AQ56" s="20">
        <f t="shared" si="38"/>
        <v>0</v>
      </c>
      <c r="AR56" s="20">
        <f t="shared" si="38"/>
        <v>0</v>
      </c>
      <c r="AS56" s="20">
        <f t="shared" si="38"/>
        <v>0</v>
      </c>
      <c r="AT56" s="20">
        <f t="shared" si="38"/>
        <v>0</v>
      </c>
      <c r="AU56" s="20">
        <f t="shared" si="38"/>
        <v>94</v>
      </c>
      <c r="AV56" s="20">
        <f t="shared" si="38"/>
        <v>88</v>
      </c>
      <c r="AW56" s="20">
        <f t="shared" si="38"/>
        <v>84</v>
      </c>
      <c r="AX56" s="168">
        <f>SUM(AX57:AX59)</f>
        <v>258</v>
      </c>
      <c r="AY56" s="177">
        <f>SUM(AY57:AY59)</f>
        <v>534</v>
      </c>
      <c r="AZ56" s="197">
        <f>SUM(AZ57:AZ59)</f>
        <v>78</v>
      </c>
      <c r="BA56" s="216">
        <f t="shared" si="33"/>
        <v>524</v>
      </c>
    </row>
    <row r="57" spans="1:53" ht="63.75" customHeight="1" x14ac:dyDescent="0.2">
      <c r="A57" s="355" t="s">
        <v>30</v>
      </c>
      <c r="B57" s="356"/>
      <c r="C57" s="356"/>
      <c r="D57" s="356"/>
      <c r="E57" s="356"/>
      <c r="F57" s="356"/>
      <c r="G57" s="357" t="s">
        <v>262</v>
      </c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9"/>
      <c r="AC57" s="122"/>
      <c r="AD57" s="122"/>
      <c r="AE57" s="122">
        <v>7</v>
      </c>
      <c r="AF57" s="122"/>
      <c r="AG57" s="122">
        <f>AH57</f>
        <v>276</v>
      </c>
      <c r="AH57" s="16">
        <f>AI57+AJ57</f>
        <v>276</v>
      </c>
      <c r="AI57" s="22">
        <v>10</v>
      </c>
      <c r="AJ57" s="16">
        <f>AK57+AL57+AO57+AP57</f>
        <v>266</v>
      </c>
      <c r="AK57" s="16">
        <v>18</v>
      </c>
      <c r="AL57" s="16">
        <v>212</v>
      </c>
      <c r="AM57" s="16"/>
      <c r="AN57" s="155"/>
      <c r="AO57" s="16">
        <v>6</v>
      </c>
      <c r="AP57" s="16">
        <v>30</v>
      </c>
      <c r="AQ57" s="121"/>
      <c r="AR57" s="121"/>
      <c r="AS57" s="121"/>
      <c r="AT57" s="121"/>
      <c r="AU57" s="121">
        <v>94</v>
      </c>
      <c r="AV57" s="121">
        <v>88</v>
      </c>
      <c r="AW57" s="121">
        <v>84</v>
      </c>
      <c r="AX57" s="169"/>
      <c r="AY57" s="171">
        <f>AG57</f>
        <v>276</v>
      </c>
      <c r="AZ57" s="174"/>
      <c r="BA57" s="216">
        <f t="shared" si="33"/>
        <v>266</v>
      </c>
    </row>
    <row r="58" spans="1:53" ht="42.75" customHeight="1" x14ac:dyDescent="0.2">
      <c r="A58" s="358" t="s">
        <v>38</v>
      </c>
      <c r="B58" s="359"/>
      <c r="C58" s="359"/>
      <c r="D58" s="359"/>
      <c r="E58" s="359"/>
      <c r="F58" s="359"/>
      <c r="G58" s="357" t="s">
        <v>202</v>
      </c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9"/>
      <c r="AC58" s="122"/>
      <c r="AD58" s="122">
        <v>8</v>
      </c>
      <c r="AE58" s="122"/>
      <c r="AF58" s="122"/>
      <c r="AG58" s="201">
        <f>AH58</f>
        <v>252</v>
      </c>
      <c r="AH58" s="16">
        <f>AI58+AJ58</f>
        <v>252</v>
      </c>
      <c r="AI58" s="7"/>
      <c r="AJ58" s="16">
        <f>AK58+AL58+AO58+AP58</f>
        <v>252</v>
      </c>
      <c r="AK58" s="8"/>
      <c r="AL58" s="8">
        <v>250</v>
      </c>
      <c r="AM58" s="8">
        <v>252</v>
      </c>
      <c r="AN58" s="151"/>
      <c r="AO58" s="8">
        <v>2</v>
      </c>
      <c r="AP58" s="16"/>
      <c r="AQ58" s="121"/>
      <c r="AR58" s="121"/>
      <c r="AS58" s="121"/>
      <c r="AT58" s="121"/>
      <c r="AU58" s="121"/>
      <c r="AV58" s="121"/>
      <c r="AW58" s="121"/>
      <c r="AX58" s="164">
        <v>252</v>
      </c>
      <c r="AY58" s="199">
        <f t="shared" ref="AY58:AY59" si="39">AG58</f>
        <v>252</v>
      </c>
      <c r="AZ58" s="174">
        <v>72</v>
      </c>
      <c r="BA58" s="216">
        <f t="shared" ref="BA58:BA59" si="40">SUM(AQ58:AX58)</f>
        <v>252</v>
      </c>
    </row>
    <row r="59" spans="1:53" ht="42.75" customHeight="1" x14ac:dyDescent="0.2">
      <c r="A59" s="360"/>
      <c r="B59" s="278"/>
      <c r="C59" s="278"/>
      <c r="D59" s="278"/>
      <c r="E59" s="279"/>
      <c r="F59" s="120"/>
      <c r="G59" s="357" t="s">
        <v>216</v>
      </c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117"/>
      <c r="Z59" s="117"/>
      <c r="AA59" s="117"/>
      <c r="AB59" s="118"/>
      <c r="AC59" s="122"/>
      <c r="AD59" s="122"/>
      <c r="AE59" s="122">
        <v>8</v>
      </c>
      <c r="AF59" s="122"/>
      <c r="AG59" s="201">
        <f>AH59</f>
        <v>6</v>
      </c>
      <c r="AH59" s="16">
        <v>6</v>
      </c>
      <c r="AI59" s="7"/>
      <c r="AJ59" s="16">
        <v>6</v>
      </c>
      <c r="AK59" s="8"/>
      <c r="AL59" s="8"/>
      <c r="AM59" s="8"/>
      <c r="AN59" s="151"/>
      <c r="AO59" s="8">
        <v>6</v>
      </c>
      <c r="AP59" s="16"/>
      <c r="AQ59" s="121"/>
      <c r="AR59" s="121"/>
      <c r="AS59" s="121"/>
      <c r="AT59" s="121"/>
      <c r="AU59" s="121"/>
      <c r="AV59" s="121"/>
      <c r="AW59" s="121"/>
      <c r="AX59" s="164">
        <v>6</v>
      </c>
      <c r="AY59" s="199">
        <f t="shared" si="39"/>
        <v>6</v>
      </c>
      <c r="AZ59" s="174">
        <v>6</v>
      </c>
      <c r="BA59" s="216">
        <f t="shared" si="40"/>
        <v>6</v>
      </c>
    </row>
    <row r="60" spans="1:53" ht="53.25" customHeight="1" x14ac:dyDescent="0.2">
      <c r="A60" s="342" t="s">
        <v>31</v>
      </c>
      <c r="B60" s="343"/>
      <c r="C60" s="343"/>
      <c r="D60" s="343"/>
      <c r="E60" s="343"/>
      <c r="F60" s="343"/>
      <c r="G60" s="344" t="s">
        <v>81</v>
      </c>
      <c r="H60" s="345"/>
      <c r="I60" s="345"/>
      <c r="J60" s="345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  <c r="Y60" s="345"/>
      <c r="Z60" s="345"/>
      <c r="AA60" s="345"/>
      <c r="AB60" s="346"/>
      <c r="AC60" s="106"/>
      <c r="AD60" s="179">
        <v>1</v>
      </c>
      <c r="AE60" s="179">
        <v>2</v>
      </c>
      <c r="AF60" s="106"/>
      <c r="AG60" s="20">
        <f>SUM(AG61:AG63)</f>
        <v>534</v>
      </c>
      <c r="AH60" s="20">
        <f t="shared" ref="AH60:AW60" si="41">SUM(AH61:AH63)</f>
        <v>534</v>
      </c>
      <c r="AI60" s="20">
        <f t="shared" si="41"/>
        <v>10</v>
      </c>
      <c r="AJ60" s="20">
        <f>SUM(AJ61:AJ63)</f>
        <v>524</v>
      </c>
      <c r="AK60" s="20">
        <f t="shared" si="41"/>
        <v>48</v>
      </c>
      <c r="AL60" s="20">
        <f t="shared" si="41"/>
        <v>462</v>
      </c>
      <c r="AM60" s="20">
        <f t="shared" si="41"/>
        <v>252</v>
      </c>
      <c r="AN60" s="20">
        <f t="shared" si="41"/>
        <v>0</v>
      </c>
      <c r="AO60" s="20">
        <f t="shared" si="41"/>
        <v>14</v>
      </c>
      <c r="AP60" s="20">
        <f t="shared" si="41"/>
        <v>0</v>
      </c>
      <c r="AQ60" s="20">
        <f t="shared" si="41"/>
        <v>0</v>
      </c>
      <c r="AR60" s="20">
        <f t="shared" si="41"/>
        <v>0</v>
      </c>
      <c r="AS60" s="20">
        <f t="shared" si="41"/>
        <v>0</v>
      </c>
      <c r="AT60" s="20">
        <f t="shared" si="41"/>
        <v>0</v>
      </c>
      <c r="AU60" s="20">
        <f t="shared" si="41"/>
        <v>38</v>
      </c>
      <c r="AV60" s="20">
        <f t="shared" si="41"/>
        <v>136</v>
      </c>
      <c r="AW60" s="20">
        <f t="shared" si="41"/>
        <v>92</v>
      </c>
      <c r="AX60" s="168">
        <f>SUM(AX61:AX63)</f>
        <v>258</v>
      </c>
      <c r="AY60" s="177">
        <f>SUM(AY61:AY63)</f>
        <v>534</v>
      </c>
      <c r="AZ60" s="197">
        <f>SUM(AZ61:AZ63)</f>
        <v>78</v>
      </c>
      <c r="BA60" s="216">
        <f>SUM(AQ60:AX60)</f>
        <v>524</v>
      </c>
    </row>
    <row r="61" spans="1:53" ht="52.5" customHeight="1" x14ac:dyDescent="0.2">
      <c r="A61" s="355" t="s">
        <v>82</v>
      </c>
      <c r="B61" s="356"/>
      <c r="C61" s="356"/>
      <c r="D61" s="356"/>
      <c r="E61" s="356"/>
      <c r="F61" s="356"/>
      <c r="G61" s="357" t="s">
        <v>263</v>
      </c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9"/>
      <c r="AC61" s="103"/>
      <c r="AD61" s="103"/>
      <c r="AE61" s="103">
        <v>7</v>
      </c>
      <c r="AF61" s="103"/>
      <c r="AG61" s="103">
        <f>AH61</f>
        <v>276</v>
      </c>
      <c r="AH61" s="16">
        <f>AI61+AJ61</f>
        <v>276</v>
      </c>
      <c r="AI61" s="7">
        <v>10</v>
      </c>
      <c r="AJ61" s="8">
        <f>AK61+AL61+AO61</f>
        <v>266</v>
      </c>
      <c r="AK61" s="8">
        <v>48</v>
      </c>
      <c r="AL61" s="8">
        <v>212</v>
      </c>
      <c r="AM61" s="8"/>
      <c r="AN61" s="151"/>
      <c r="AO61" s="8">
        <v>6</v>
      </c>
      <c r="AP61" s="16"/>
      <c r="AQ61" s="121"/>
      <c r="AR61" s="121"/>
      <c r="AS61" s="121"/>
      <c r="AT61" s="121"/>
      <c r="AU61" s="121">
        <v>38</v>
      </c>
      <c r="AV61" s="6">
        <v>136</v>
      </c>
      <c r="AW61" s="121">
        <v>92</v>
      </c>
      <c r="AX61" s="164"/>
      <c r="AY61" s="171">
        <f>AG61</f>
        <v>276</v>
      </c>
      <c r="AZ61" s="174"/>
      <c r="BA61" s="216">
        <f>SUM(AQ61:AX61)</f>
        <v>266</v>
      </c>
    </row>
    <row r="62" spans="1:53" ht="42.75" customHeight="1" x14ac:dyDescent="0.2">
      <c r="A62" s="358" t="s">
        <v>53</v>
      </c>
      <c r="B62" s="359"/>
      <c r="C62" s="359"/>
      <c r="D62" s="359"/>
      <c r="E62" s="359"/>
      <c r="F62" s="359"/>
      <c r="G62" s="357" t="s">
        <v>202</v>
      </c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9"/>
      <c r="AC62" s="103"/>
      <c r="AD62" s="103">
        <v>8</v>
      </c>
      <c r="AE62" s="103"/>
      <c r="AF62" s="103"/>
      <c r="AG62" s="103">
        <f>AH62</f>
        <v>252</v>
      </c>
      <c r="AH62" s="16">
        <f t="shared" ref="AH62" si="42">AI62+AJ62</f>
        <v>252</v>
      </c>
      <c r="AI62" s="7">
        <v>0</v>
      </c>
      <c r="AJ62" s="8">
        <f>AK62+AL62+AO62</f>
        <v>252</v>
      </c>
      <c r="AK62" s="8"/>
      <c r="AL62" s="8">
        <v>250</v>
      </c>
      <c r="AM62" s="8">
        <v>252</v>
      </c>
      <c r="AN62" s="151"/>
      <c r="AO62" s="8">
        <v>2</v>
      </c>
      <c r="AP62" s="16"/>
      <c r="AQ62" s="121"/>
      <c r="AR62" s="121"/>
      <c r="AS62" s="121"/>
      <c r="AT62" s="121"/>
      <c r="AU62" s="121"/>
      <c r="AV62" s="6"/>
      <c r="AW62" s="121"/>
      <c r="AX62" s="164">
        <v>252</v>
      </c>
      <c r="AY62" s="199">
        <f t="shared" ref="AY62:AY63" si="43">AG62</f>
        <v>252</v>
      </c>
      <c r="AZ62" s="174">
        <v>72</v>
      </c>
      <c r="BA62" s="216">
        <f t="shared" ref="BA62:BA63" si="44">SUM(AQ62:AX62)</f>
        <v>252</v>
      </c>
    </row>
    <row r="63" spans="1:53" ht="42.75" customHeight="1" x14ac:dyDescent="0.2">
      <c r="A63" s="360"/>
      <c r="B63" s="278"/>
      <c r="C63" s="278"/>
      <c r="D63" s="278"/>
      <c r="E63" s="279"/>
      <c r="F63" s="120"/>
      <c r="G63" s="357" t="s">
        <v>217</v>
      </c>
      <c r="H63" s="281"/>
      <c r="I63" s="28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117"/>
      <c r="Z63" s="117"/>
      <c r="AA63" s="117"/>
      <c r="AB63" s="118"/>
      <c r="AC63" s="103"/>
      <c r="AD63" s="103"/>
      <c r="AE63" s="103">
        <v>8</v>
      </c>
      <c r="AF63" s="103"/>
      <c r="AG63" s="103">
        <f>AH63</f>
        <v>6</v>
      </c>
      <c r="AH63" s="16">
        <v>6</v>
      </c>
      <c r="AI63" s="7"/>
      <c r="AJ63" s="8">
        <v>6</v>
      </c>
      <c r="AK63" s="8"/>
      <c r="AL63" s="8"/>
      <c r="AM63" s="8"/>
      <c r="AN63" s="151"/>
      <c r="AO63" s="8">
        <v>6</v>
      </c>
      <c r="AP63" s="16"/>
      <c r="AQ63" s="121"/>
      <c r="AR63" s="121"/>
      <c r="AS63" s="121"/>
      <c r="AT63" s="121"/>
      <c r="AU63" s="121"/>
      <c r="AV63" s="6"/>
      <c r="AW63" s="121"/>
      <c r="AX63" s="164">
        <v>6</v>
      </c>
      <c r="AY63" s="199">
        <f t="shared" si="43"/>
        <v>6</v>
      </c>
      <c r="AZ63" s="174">
        <v>6</v>
      </c>
      <c r="BA63" s="216">
        <f t="shared" si="44"/>
        <v>6</v>
      </c>
    </row>
    <row r="64" spans="1:53" ht="54.75" customHeight="1" x14ac:dyDescent="0.2">
      <c r="A64" s="342" t="s">
        <v>83</v>
      </c>
      <c r="B64" s="343"/>
      <c r="C64" s="343"/>
      <c r="D64" s="343"/>
      <c r="E64" s="343"/>
      <c r="F64" s="343"/>
      <c r="G64" s="344" t="s">
        <v>92</v>
      </c>
      <c r="H64" s="345"/>
      <c r="I64" s="345"/>
      <c r="J64" s="345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  <c r="Y64" s="345"/>
      <c r="Z64" s="345"/>
      <c r="AA64" s="345"/>
      <c r="AB64" s="346"/>
      <c r="AC64" s="106"/>
      <c r="AD64" s="179">
        <v>3</v>
      </c>
      <c r="AE64" s="179">
        <v>3</v>
      </c>
      <c r="AF64" s="106"/>
      <c r="AG64" s="20">
        <f>SUM(AG65:AG70)</f>
        <v>948</v>
      </c>
      <c r="AH64" s="20">
        <f t="shared" ref="AH64:AX64" si="45">SUM(AH65:AH70)</f>
        <v>948</v>
      </c>
      <c r="AI64" s="20">
        <f t="shared" si="45"/>
        <v>30</v>
      </c>
      <c r="AJ64" s="20">
        <f>SUM(AJ65:AJ70)</f>
        <v>918</v>
      </c>
      <c r="AK64" s="20">
        <f t="shared" si="45"/>
        <v>202</v>
      </c>
      <c r="AL64" s="20">
        <f t="shared" si="45"/>
        <v>692</v>
      </c>
      <c r="AM64" s="20">
        <f t="shared" si="45"/>
        <v>576</v>
      </c>
      <c r="AN64" s="20">
        <f t="shared" si="45"/>
        <v>0</v>
      </c>
      <c r="AO64" s="20">
        <f t="shared" si="45"/>
        <v>24</v>
      </c>
      <c r="AP64" s="20">
        <f t="shared" si="45"/>
        <v>0</v>
      </c>
      <c r="AQ64" s="20">
        <f t="shared" si="45"/>
        <v>0</v>
      </c>
      <c r="AR64" s="20">
        <f t="shared" si="45"/>
        <v>90</v>
      </c>
      <c r="AS64" s="20">
        <f t="shared" si="45"/>
        <v>256</v>
      </c>
      <c r="AT64" s="20">
        <f t="shared" si="45"/>
        <v>314</v>
      </c>
      <c r="AU64" s="20">
        <f t="shared" si="45"/>
        <v>258</v>
      </c>
      <c r="AV64" s="20">
        <f t="shared" si="45"/>
        <v>0</v>
      </c>
      <c r="AW64" s="20">
        <f t="shared" si="45"/>
        <v>0</v>
      </c>
      <c r="AX64" s="20">
        <f t="shared" si="45"/>
        <v>0</v>
      </c>
      <c r="AY64" s="177">
        <f>SUM(AY65:AY70)</f>
        <v>948</v>
      </c>
      <c r="AZ64" s="197">
        <f>SUM(AZ65:AZ70)</f>
        <v>472</v>
      </c>
      <c r="BA64" s="216">
        <f>SUM(AQ64:AX64)</f>
        <v>918</v>
      </c>
    </row>
    <row r="65" spans="1:53" ht="42.75" customHeight="1" x14ac:dyDescent="0.2">
      <c r="A65" s="347" t="s">
        <v>247</v>
      </c>
      <c r="B65" s="348"/>
      <c r="C65" s="348"/>
      <c r="D65" s="348"/>
      <c r="E65" s="348"/>
      <c r="F65" s="348"/>
      <c r="G65" s="280" t="s">
        <v>93</v>
      </c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349"/>
      <c r="U65" s="349"/>
      <c r="V65" s="349"/>
      <c r="W65" s="349"/>
      <c r="X65" s="349"/>
      <c r="Y65" s="349"/>
      <c r="Z65" s="349"/>
      <c r="AA65" s="349"/>
      <c r="AB65" s="350"/>
      <c r="AC65" s="133"/>
      <c r="AD65" s="133">
        <v>2</v>
      </c>
      <c r="AE65" s="133"/>
      <c r="AF65" s="133"/>
      <c r="AG65" s="133">
        <f>AH65</f>
        <v>100</v>
      </c>
      <c r="AH65" s="133">
        <f>AI65+AJ65</f>
        <v>100</v>
      </c>
      <c r="AI65" s="116">
        <v>10</v>
      </c>
      <c r="AJ65" s="133">
        <f t="shared" ref="AJ65:AJ70" si="46">AK65+AL65+AO65</f>
        <v>90</v>
      </c>
      <c r="AK65" s="133">
        <v>68</v>
      </c>
      <c r="AL65" s="133">
        <v>20</v>
      </c>
      <c r="AM65" s="133"/>
      <c r="AN65" s="156"/>
      <c r="AO65" s="133">
        <v>2</v>
      </c>
      <c r="AP65" s="133"/>
      <c r="AQ65" s="133"/>
      <c r="AR65" s="133">
        <v>90</v>
      </c>
      <c r="AS65" s="116"/>
      <c r="AT65" s="116"/>
      <c r="AU65" s="24"/>
      <c r="AV65" s="24"/>
      <c r="AW65" s="24"/>
      <c r="AX65" s="169"/>
      <c r="AY65" s="171">
        <f>AG65</f>
        <v>100</v>
      </c>
      <c r="AZ65" s="174"/>
      <c r="BA65" s="216">
        <f>SUM(AQ65:AX65)</f>
        <v>90</v>
      </c>
    </row>
    <row r="66" spans="1:53" ht="47.25" customHeight="1" x14ac:dyDescent="0.2">
      <c r="A66" s="353" t="s">
        <v>248</v>
      </c>
      <c r="B66" s="278"/>
      <c r="C66" s="278"/>
      <c r="D66" s="278"/>
      <c r="E66" s="279"/>
      <c r="F66" s="144"/>
      <c r="G66" s="280" t="s">
        <v>246</v>
      </c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135"/>
      <c r="AB66" s="136"/>
      <c r="AC66" s="133"/>
      <c r="AD66" s="133"/>
      <c r="AE66" s="133">
        <v>4</v>
      </c>
      <c r="AF66" s="133"/>
      <c r="AG66" s="202">
        <f t="shared" ref="AG66:AG70" si="47">AH66</f>
        <v>150</v>
      </c>
      <c r="AH66" s="202">
        <f t="shared" ref="AH66:AH70" si="48">AI66+AJ66</f>
        <v>150</v>
      </c>
      <c r="AI66" s="116">
        <v>10</v>
      </c>
      <c r="AJ66" s="202">
        <f t="shared" si="46"/>
        <v>140</v>
      </c>
      <c r="AK66" s="133">
        <v>86</v>
      </c>
      <c r="AL66" s="133">
        <v>48</v>
      </c>
      <c r="AM66" s="133"/>
      <c r="AN66" s="156"/>
      <c r="AO66" s="133">
        <v>6</v>
      </c>
      <c r="AP66" s="133"/>
      <c r="AQ66" s="133"/>
      <c r="AR66" s="133"/>
      <c r="AS66" s="116">
        <v>80</v>
      </c>
      <c r="AT66" s="116">
        <v>60</v>
      </c>
      <c r="AU66" s="24"/>
      <c r="AV66" s="24"/>
      <c r="AW66" s="24"/>
      <c r="AX66" s="169"/>
      <c r="AY66" s="199">
        <f t="shared" ref="AY66:AY70" si="49">AG66</f>
        <v>150</v>
      </c>
      <c r="AZ66" s="200"/>
      <c r="BA66" s="216">
        <f t="shared" ref="BA66:BA69" si="50">SUM(AQ66:AX66)</f>
        <v>140</v>
      </c>
    </row>
    <row r="67" spans="1:53" ht="60" customHeight="1" x14ac:dyDescent="0.2">
      <c r="A67" s="353" t="s">
        <v>267</v>
      </c>
      <c r="B67" s="278"/>
      <c r="C67" s="278"/>
      <c r="D67" s="278"/>
      <c r="E67" s="279"/>
      <c r="F67" s="204"/>
      <c r="G67" s="280" t="s">
        <v>268</v>
      </c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198"/>
      <c r="Z67" s="198"/>
      <c r="AA67" s="205"/>
      <c r="AB67" s="206"/>
      <c r="AC67" s="202"/>
      <c r="AD67" s="202"/>
      <c r="AE67" s="202">
        <v>4</v>
      </c>
      <c r="AF67" s="202"/>
      <c r="AG67" s="202">
        <f t="shared" si="47"/>
        <v>116</v>
      </c>
      <c r="AH67" s="202">
        <f t="shared" si="48"/>
        <v>116</v>
      </c>
      <c r="AI67" s="203">
        <v>10</v>
      </c>
      <c r="AJ67" s="202">
        <f t="shared" si="46"/>
        <v>106</v>
      </c>
      <c r="AK67" s="202">
        <v>48</v>
      </c>
      <c r="AL67" s="202">
        <v>52</v>
      </c>
      <c r="AM67" s="202"/>
      <c r="AN67" s="156"/>
      <c r="AO67" s="202">
        <v>6</v>
      </c>
      <c r="AP67" s="202"/>
      <c r="AQ67" s="202"/>
      <c r="AR67" s="202"/>
      <c r="AS67" s="203">
        <v>68</v>
      </c>
      <c r="AT67" s="203">
        <v>38</v>
      </c>
      <c r="AU67" s="24"/>
      <c r="AV67" s="24"/>
      <c r="AW67" s="24"/>
      <c r="AX67" s="169"/>
      <c r="AY67" s="199">
        <f t="shared" si="49"/>
        <v>116</v>
      </c>
      <c r="AZ67" s="200">
        <v>70</v>
      </c>
      <c r="BA67" s="216">
        <f t="shared" si="50"/>
        <v>106</v>
      </c>
    </row>
    <row r="68" spans="1:53" ht="36.75" customHeight="1" x14ac:dyDescent="0.2">
      <c r="A68" s="335" t="s">
        <v>265</v>
      </c>
      <c r="B68" s="336"/>
      <c r="C68" s="336"/>
      <c r="D68" s="336"/>
      <c r="E68" s="336"/>
      <c r="F68" s="336"/>
      <c r="G68" s="280" t="s">
        <v>52</v>
      </c>
      <c r="H68" s="349"/>
      <c r="I68" s="349"/>
      <c r="J68" s="349"/>
      <c r="K68" s="349"/>
      <c r="L68" s="349"/>
      <c r="M68" s="349"/>
      <c r="N68" s="349"/>
      <c r="O68" s="349"/>
      <c r="P68" s="349"/>
      <c r="Q68" s="349"/>
      <c r="R68" s="349"/>
      <c r="S68" s="349"/>
      <c r="T68" s="349"/>
      <c r="U68" s="349"/>
      <c r="V68" s="349"/>
      <c r="W68" s="349"/>
      <c r="X68" s="349"/>
      <c r="Y68" s="349"/>
      <c r="Z68" s="349"/>
      <c r="AA68" s="349"/>
      <c r="AB68" s="350"/>
      <c r="AC68" s="133"/>
      <c r="AD68" s="133">
        <v>4</v>
      </c>
      <c r="AE68" s="133"/>
      <c r="AF68" s="133"/>
      <c r="AG68" s="202">
        <f t="shared" si="47"/>
        <v>324</v>
      </c>
      <c r="AH68" s="202">
        <f t="shared" si="48"/>
        <v>324</v>
      </c>
      <c r="AI68" s="116"/>
      <c r="AJ68" s="202">
        <f t="shared" si="46"/>
        <v>324</v>
      </c>
      <c r="AK68" s="133"/>
      <c r="AL68" s="133">
        <v>322</v>
      </c>
      <c r="AM68" s="133">
        <v>324</v>
      </c>
      <c r="AN68" s="156"/>
      <c r="AO68" s="133">
        <v>2</v>
      </c>
      <c r="AP68" s="133"/>
      <c r="AQ68" s="133"/>
      <c r="AR68" s="133"/>
      <c r="AS68" s="116">
        <v>108</v>
      </c>
      <c r="AT68" s="116">
        <v>216</v>
      </c>
      <c r="AU68" s="24"/>
      <c r="AV68" s="24"/>
      <c r="AW68" s="24"/>
      <c r="AX68" s="169"/>
      <c r="AY68" s="199">
        <f t="shared" si="49"/>
        <v>324</v>
      </c>
      <c r="AZ68" s="200">
        <v>252</v>
      </c>
      <c r="BA68" s="216">
        <f t="shared" si="50"/>
        <v>324</v>
      </c>
    </row>
    <row r="69" spans="1:53" ht="45" customHeight="1" x14ac:dyDescent="0.2">
      <c r="A69" s="335" t="s">
        <v>266</v>
      </c>
      <c r="B69" s="336"/>
      <c r="C69" s="336"/>
      <c r="D69" s="336"/>
      <c r="E69" s="336"/>
      <c r="F69" s="336"/>
      <c r="G69" s="337" t="s">
        <v>202</v>
      </c>
      <c r="H69" s="338"/>
      <c r="I69" s="338"/>
      <c r="J69" s="338"/>
      <c r="K69" s="338"/>
      <c r="L69" s="338"/>
      <c r="M69" s="338"/>
      <c r="N69" s="338"/>
      <c r="O69" s="338"/>
      <c r="P69" s="338"/>
      <c r="Q69" s="338"/>
      <c r="R69" s="338"/>
      <c r="S69" s="338"/>
      <c r="T69" s="338"/>
      <c r="U69" s="338"/>
      <c r="V69" s="338"/>
      <c r="W69" s="338"/>
      <c r="X69" s="338"/>
      <c r="Y69" s="338"/>
      <c r="Z69" s="338"/>
      <c r="AA69" s="338"/>
      <c r="AB69" s="339"/>
      <c r="AC69" s="133"/>
      <c r="AD69" s="133">
        <v>5</v>
      </c>
      <c r="AE69" s="133"/>
      <c r="AF69" s="133"/>
      <c r="AG69" s="202">
        <f t="shared" si="47"/>
        <v>252</v>
      </c>
      <c r="AH69" s="202">
        <f t="shared" si="48"/>
        <v>252</v>
      </c>
      <c r="AI69" s="124"/>
      <c r="AJ69" s="202">
        <f t="shared" si="46"/>
        <v>252</v>
      </c>
      <c r="AK69" s="6"/>
      <c r="AL69" s="6">
        <v>250</v>
      </c>
      <c r="AM69" s="6">
        <v>252</v>
      </c>
      <c r="AN69" s="152"/>
      <c r="AO69" s="6">
        <v>2</v>
      </c>
      <c r="AP69" s="6"/>
      <c r="AQ69" s="6"/>
      <c r="AR69" s="6"/>
      <c r="AS69" s="6"/>
      <c r="AT69" s="6"/>
      <c r="AU69" s="5">
        <v>252</v>
      </c>
      <c r="AV69" s="5"/>
      <c r="AW69" s="5"/>
      <c r="AX69" s="164"/>
      <c r="AY69" s="199">
        <f t="shared" si="49"/>
        <v>252</v>
      </c>
      <c r="AZ69" s="200">
        <v>144</v>
      </c>
      <c r="BA69" s="216">
        <f t="shared" si="50"/>
        <v>252</v>
      </c>
    </row>
    <row r="70" spans="1:53" ht="45" customHeight="1" x14ac:dyDescent="0.2">
      <c r="A70" s="340"/>
      <c r="B70" s="341"/>
      <c r="C70" s="341"/>
      <c r="D70" s="341"/>
      <c r="E70" s="341"/>
      <c r="F70" s="145"/>
      <c r="G70" s="337" t="s">
        <v>264</v>
      </c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131"/>
      <c r="AB70" s="132"/>
      <c r="AC70" s="133"/>
      <c r="AD70" s="133"/>
      <c r="AE70" s="133">
        <v>5</v>
      </c>
      <c r="AF70" s="133"/>
      <c r="AG70" s="202">
        <f t="shared" si="47"/>
        <v>6</v>
      </c>
      <c r="AH70" s="202">
        <f t="shared" si="48"/>
        <v>6</v>
      </c>
      <c r="AI70" s="124"/>
      <c r="AJ70" s="202">
        <f t="shared" si="46"/>
        <v>6</v>
      </c>
      <c r="AK70" s="6"/>
      <c r="AL70" s="6"/>
      <c r="AM70" s="6"/>
      <c r="AN70" s="152"/>
      <c r="AO70" s="6">
        <v>6</v>
      </c>
      <c r="AP70" s="6"/>
      <c r="AQ70" s="6"/>
      <c r="AR70" s="6"/>
      <c r="AS70" s="6"/>
      <c r="AT70" s="6"/>
      <c r="AU70" s="5">
        <v>6</v>
      </c>
      <c r="AV70" s="5"/>
      <c r="AW70" s="5"/>
      <c r="AX70" s="164"/>
      <c r="AY70" s="199">
        <f t="shared" si="49"/>
        <v>6</v>
      </c>
      <c r="AZ70" s="200">
        <f t="shared" ref="AZ70" si="51">SUM(AQ70:AX70)</f>
        <v>6</v>
      </c>
      <c r="BA70" s="216">
        <f>SUM(AQ70:AX70)</f>
        <v>6</v>
      </c>
    </row>
    <row r="71" spans="1:53" ht="21" customHeight="1" x14ac:dyDescent="0.2">
      <c r="A71" s="320" t="s">
        <v>39</v>
      </c>
      <c r="B71" s="321"/>
      <c r="C71" s="321"/>
      <c r="D71" s="321"/>
      <c r="E71" s="321"/>
      <c r="F71" s="321"/>
      <c r="G71" s="321"/>
      <c r="H71" s="321"/>
      <c r="I71" s="321"/>
      <c r="J71" s="321"/>
      <c r="K71" s="321"/>
      <c r="L71" s="321"/>
      <c r="M71" s="321"/>
      <c r="N71" s="321"/>
      <c r="O71" s="321"/>
      <c r="P71" s="321"/>
      <c r="Q71" s="321"/>
      <c r="R71" s="321"/>
      <c r="S71" s="321"/>
      <c r="T71" s="321"/>
      <c r="U71" s="321"/>
      <c r="V71" s="321"/>
      <c r="W71" s="321"/>
      <c r="X71" s="321"/>
      <c r="Y71" s="321"/>
      <c r="Z71" s="321"/>
      <c r="AA71" s="321"/>
      <c r="AB71" s="322"/>
      <c r="AC71" s="23">
        <v>5</v>
      </c>
      <c r="AD71" s="23">
        <f>AD8+AD24+AD31</f>
        <v>35</v>
      </c>
      <c r="AE71" s="222">
        <f>AE8+AE24+AE31</f>
        <v>15</v>
      </c>
      <c r="AF71" s="23">
        <v>1</v>
      </c>
      <c r="AG71" s="26">
        <f>AG8+AG24+AG31</f>
        <v>6010</v>
      </c>
      <c r="AH71" s="26">
        <f>AH8+AH24+AH31</f>
        <v>6010</v>
      </c>
      <c r="AI71" s="26">
        <f>AI8+AI24+AI31</f>
        <v>430</v>
      </c>
      <c r="AJ71" s="26">
        <f>AJ8+AJ24+AJ31+AX72+AX74</f>
        <v>5940</v>
      </c>
      <c r="AK71" s="26">
        <f t="shared" ref="AK71:AP71" si="52">AK8+AK24+AK31</f>
        <v>1463</v>
      </c>
      <c r="AL71" s="26">
        <f t="shared" si="52"/>
        <v>3887</v>
      </c>
      <c r="AM71" s="26">
        <f t="shared" si="52"/>
        <v>1584</v>
      </c>
      <c r="AN71" s="26">
        <f t="shared" si="52"/>
        <v>16</v>
      </c>
      <c r="AO71" s="26">
        <f t="shared" si="52"/>
        <v>102</v>
      </c>
      <c r="AP71" s="26">
        <f t="shared" si="52"/>
        <v>60</v>
      </c>
      <c r="AQ71" s="26">
        <f t="shared" ref="AQ71:AX71" si="53">AQ8+AQ24+AQ31+AQ73</f>
        <v>612</v>
      </c>
      <c r="AR71" s="26">
        <f t="shared" si="53"/>
        <v>864</v>
      </c>
      <c r="AS71" s="26">
        <f t="shared" si="53"/>
        <v>612</v>
      </c>
      <c r="AT71" s="26">
        <f t="shared" si="53"/>
        <v>864</v>
      </c>
      <c r="AU71" s="26">
        <f t="shared" si="53"/>
        <v>612</v>
      </c>
      <c r="AV71" s="26">
        <f t="shared" si="53"/>
        <v>864</v>
      </c>
      <c r="AW71" s="26">
        <f t="shared" si="53"/>
        <v>612</v>
      </c>
      <c r="AX71" s="170">
        <f t="shared" si="53"/>
        <v>540</v>
      </c>
      <c r="AY71" s="175">
        <f>AQ71+AR71+AS71+AT71+AU71+AV71+AW71+AX71+144+216</f>
        <v>5940</v>
      </c>
      <c r="AZ71" s="196">
        <f>AZ8+AZ24+AZ31+AX72</f>
        <v>1296</v>
      </c>
      <c r="BA71" s="221">
        <f>SUM(AQ71:AX71)+AX72+AX74</f>
        <v>5940</v>
      </c>
    </row>
    <row r="72" spans="1:53" ht="19.5" customHeight="1" x14ac:dyDescent="0.2">
      <c r="A72" s="323" t="s">
        <v>40</v>
      </c>
      <c r="B72" s="324"/>
      <c r="C72" s="324"/>
      <c r="D72" s="324"/>
      <c r="E72" s="324"/>
      <c r="F72" s="324"/>
      <c r="G72" s="325" t="s">
        <v>32</v>
      </c>
      <c r="H72" s="326"/>
      <c r="I72" s="326"/>
      <c r="J72" s="326"/>
      <c r="K72" s="326"/>
      <c r="L72" s="326"/>
      <c r="M72" s="326"/>
      <c r="N72" s="326"/>
      <c r="O72" s="326"/>
      <c r="P72" s="326"/>
      <c r="Q72" s="326"/>
      <c r="R72" s="326"/>
      <c r="S72" s="326"/>
      <c r="T72" s="326"/>
      <c r="U72" s="326"/>
      <c r="V72" s="326"/>
      <c r="W72" s="326"/>
      <c r="X72" s="326"/>
      <c r="Y72" s="326"/>
      <c r="Z72" s="326"/>
      <c r="AA72" s="326"/>
      <c r="AB72" s="327"/>
      <c r="AC72" s="12"/>
      <c r="AD72" s="12"/>
      <c r="AE72" s="12"/>
      <c r="AF72" s="12"/>
      <c r="AG72" s="12"/>
      <c r="AH72" s="12"/>
      <c r="AI72" s="11"/>
      <c r="AJ72" s="15"/>
      <c r="AK72" s="15"/>
      <c r="AL72" s="15"/>
      <c r="AM72" s="15"/>
      <c r="AN72" s="15"/>
      <c r="AO72" s="15"/>
      <c r="AP72" s="15"/>
      <c r="AQ72" s="125"/>
      <c r="AR72" s="125"/>
      <c r="AS72" s="125"/>
      <c r="AT72" s="125"/>
      <c r="AU72" s="125"/>
      <c r="AV72" s="102"/>
      <c r="AW72" s="102"/>
      <c r="AX72" s="125">
        <v>144</v>
      </c>
      <c r="AY72" s="171"/>
      <c r="AZ72" s="172"/>
    </row>
    <row r="73" spans="1:53" ht="19.5" customHeight="1" x14ac:dyDescent="0.2">
      <c r="A73" s="323" t="s">
        <v>89</v>
      </c>
      <c r="B73" s="324"/>
      <c r="C73" s="324"/>
      <c r="D73" s="324"/>
      <c r="E73" s="324"/>
      <c r="F73" s="324"/>
      <c r="G73" s="325" t="s">
        <v>50</v>
      </c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  <c r="AA73" s="328"/>
      <c r="AB73" s="329"/>
      <c r="AC73" s="12"/>
      <c r="AD73" s="12"/>
      <c r="AE73" s="12"/>
      <c r="AF73" s="12"/>
      <c r="AG73" s="12"/>
      <c r="AH73" s="12"/>
      <c r="AI73" s="11"/>
      <c r="AJ73" s="15"/>
      <c r="AK73" s="15"/>
      <c r="AL73" s="15"/>
      <c r="AM73" s="15"/>
      <c r="AN73" s="15"/>
      <c r="AO73" s="15"/>
      <c r="AP73" s="15"/>
      <c r="AQ73" s="125"/>
      <c r="AR73" s="125"/>
      <c r="AS73" s="125"/>
      <c r="AT73" s="125"/>
      <c r="AU73" s="125"/>
      <c r="AV73" s="102"/>
      <c r="AW73" s="102"/>
      <c r="AX73" s="125"/>
      <c r="AY73" s="178"/>
      <c r="AZ73" s="172"/>
    </row>
    <row r="74" spans="1:53" ht="19.5" customHeight="1" x14ac:dyDescent="0.2">
      <c r="A74" s="330" t="s">
        <v>51</v>
      </c>
      <c r="B74" s="331"/>
      <c r="C74" s="331"/>
      <c r="D74" s="331"/>
      <c r="E74" s="331"/>
      <c r="F74" s="331"/>
      <c r="G74" s="332" t="s">
        <v>41</v>
      </c>
      <c r="H74" s="333"/>
      <c r="I74" s="333"/>
      <c r="J74" s="333"/>
      <c r="K74" s="333"/>
      <c r="L74" s="333"/>
      <c r="M74" s="333"/>
      <c r="N74" s="333"/>
      <c r="O74" s="333"/>
      <c r="P74" s="333"/>
      <c r="Q74" s="333"/>
      <c r="R74" s="333"/>
      <c r="S74" s="333"/>
      <c r="T74" s="333"/>
      <c r="U74" s="333"/>
      <c r="V74" s="333"/>
      <c r="W74" s="333"/>
      <c r="X74" s="333"/>
      <c r="Y74" s="333"/>
      <c r="Z74" s="333"/>
      <c r="AA74" s="333"/>
      <c r="AB74" s="334"/>
      <c r="AC74" s="12"/>
      <c r="AD74" s="12"/>
      <c r="AE74" s="12"/>
      <c r="AF74" s="12"/>
      <c r="AG74" s="12"/>
      <c r="AH74" s="12"/>
      <c r="AI74" s="11"/>
      <c r="AJ74" s="15"/>
      <c r="AK74" s="15"/>
      <c r="AL74" s="15"/>
      <c r="AM74" s="15"/>
      <c r="AN74" s="15"/>
      <c r="AO74" s="15"/>
      <c r="AP74" s="15"/>
      <c r="AQ74" s="125"/>
      <c r="AR74" s="125"/>
      <c r="AS74" s="125"/>
      <c r="AT74" s="125"/>
      <c r="AU74" s="125"/>
      <c r="AV74" s="102"/>
      <c r="AW74" s="10"/>
      <c r="AX74" s="124">
        <v>216</v>
      </c>
      <c r="AY74" s="172"/>
      <c r="AZ74" s="172"/>
    </row>
    <row r="75" spans="1:53" ht="19.5" customHeight="1" x14ac:dyDescent="0.2">
      <c r="A75" s="354" t="s">
        <v>273</v>
      </c>
      <c r="B75" s="278"/>
      <c r="C75" s="278"/>
      <c r="D75" s="278"/>
      <c r="E75" s="279"/>
      <c r="F75" s="225"/>
      <c r="G75" s="325" t="s">
        <v>272</v>
      </c>
      <c r="H75" s="281"/>
      <c r="I75" s="281"/>
      <c r="J75" s="281"/>
      <c r="K75" s="281"/>
      <c r="L75" s="281"/>
      <c r="M75" s="281"/>
      <c r="N75" s="281"/>
      <c r="O75" s="281"/>
      <c r="P75" s="281"/>
      <c r="Q75" s="281"/>
      <c r="R75" s="281"/>
      <c r="S75" s="281"/>
      <c r="T75" s="281"/>
      <c r="U75" s="281"/>
      <c r="V75" s="281"/>
      <c r="W75" s="281"/>
      <c r="X75" s="281"/>
      <c r="Y75" s="226"/>
      <c r="Z75" s="226"/>
      <c r="AA75" s="226"/>
      <c r="AB75" s="227"/>
      <c r="AC75" s="12"/>
      <c r="AD75" s="12"/>
      <c r="AE75" s="12"/>
      <c r="AF75" s="12"/>
      <c r="AG75" s="12"/>
      <c r="AH75" s="12"/>
      <c r="AI75" s="11"/>
      <c r="AJ75" s="15"/>
      <c r="AK75" s="15"/>
      <c r="AL75" s="15"/>
      <c r="AM75" s="15"/>
      <c r="AN75" s="15"/>
      <c r="AO75" s="15"/>
      <c r="AP75" s="15"/>
      <c r="AQ75" s="125"/>
      <c r="AR75" s="125"/>
      <c r="AS75" s="125"/>
      <c r="AT75" s="125"/>
      <c r="AU75" s="125"/>
      <c r="AV75" s="102"/>
      <c r="AW75" s="10"/>
      <c r="AX75" s="124"/>
      <c r="AY75" s="172"/>
      <c r="AZ75" s="172"/>
    </row>
    <row r="76" spans="1:53" ht="36.75" customHeight="1" x14ac:dyDescent="0.2">
      <c r="A76" s="351" t="s">
        <v>72</v>
      </c>
      <c r="B76" s="352"/>
      <c r="C76" s="352"/>
      <c r="D76" s="352"/>
      <c r="E76" s="352"/>
      <c r="F76" s="352"/>
      <c r="G76" s="312" t="s">
        <v>270</v>
      </c>
      <c r="H76" s="313"/>
      <c r="I76" s="313"/>
      <c r="J76" s="313"/>
      <c r="K76" s="313"/>
      <c r="L76" s="313"/>
      <c r="M76" s="313"/>
      <c r="N76" s="313"/>
      <c r="O76" s="313"/>
      <c r="P76" s="313"/>
      <c r="Q76" s="313"/>
      <c r="R76" s="313"/>
      <c r="S76" s="313"/>
      <c r="T76" s="313"/>
      <c r="U76" s="313"/>
      <c r="V76" s="313"/>
      <c r="W76" s="313"/>
      <c r="X76" s="313"/>
      <c r="Y76" s="313"/>
      <c r="Z76" s="313"/>
      <c r="AA76" s="313"/>
      <c r="AB76" s="314"/>
      <c r="AC76" s="12"/>
      <c r="AD76" s="12"/>
      <c r="AE76" s="12"/>
      <c r="AF76" s="12"/>
      <c r="AG76" s="12"/>
      <c r="AH76" s="12"/>
      <c r="AI76" s="11"/>
      <c r="AJ76" s="15"/>
      <c r="AK76" s="15"/>
      <c r="AL76" s="15"/>
      <c r="AM76" s="15"/>
      <c r="AN76" s="15"/>
      <c r="AO76" s="15"/>
      <c r="AP76" s="15"/>
      <c r="AQ76" s="125"/>
      <c r="AR76" s="125"/>
      <c r="AS76" s="125"/>
      <c r="AT76" s="125"/>
      <c r="AU76" s="125"/>
      <c r="AV76" s="102"/>
      <c r="AW76" s="10"/>
      <c r="AX76" s="124" t="s">
        <v>225</v>
      </c>
      <c r="AY76" s="172"/>
      <c r="AZ76" s="172"/>
    </row>
    <row r="77" spans="1:53" ht="34.5" customHeight="1" x14ac:dyDescent="0.2">
      <c r="A77" s="311" t="s">
        <v>73</v>
      </c>
      <c r="B77" s="311"/>
      <c r="C77" s="311"/>
      <c r="D77" s="311"/>
      <c r="E77" s="311"/>
      <c r="F77" s="311"/>
      <c r="G77" s="312" t="s">
        <v>271</v>
      </c>
      <c r="H77" s="313"/>
      <c r="I77" s="313"/>
      <c r="J77" s="313"/>
      <c r="K77" s="313"/>
      <c r="L77" s="313"/>
      <c r="M77" s="313"/>
      <c r="N77" s="313"/>
      <c r="O77" s="313"/>
      <c r="P77" s="313"/>
      <c r="Q77" s="313"/>
      <c r="R77" s="313"/>
      <c r="S77" s="313"/>
      <c r="T77" s="313"/>
      <c r="U77" s="313"/>
      <c r="V77" s="313"/>
      <c r="W77" s="313"/>
      <c r="X77" s="313"/>
      <c r="Y77" s="313"/>
      <c r="Z77" s="313"/>
      <c r="AA77" s="313"/>
      <c r="AB77" s="314"/>
      <c r="AC77" s="8"/>
      <c r="AD77" s="8"/>
      <c r="AE77" s="8"/>
      <c r="AF77" s="8"/>
      <c r="AG77" s="8"/>
      <c r="AH77" s="8"/>
      <c r="AI77" s="7"/>
      <c r="AJ77" s="14"/>
      <c r="AK77" s="14"/>
      <c r="AL77" s="14"/>
      <c r="AM77" s="14"/>
      <c r="AN77" s="14"/>
      <c r="AO77" s="14"/>
      <c r="AP77" s="14"/>
      <c r="AQ77" s="9"/>
      <c r="AR77" s="9"/>
      <c r="AS77" s="9"/>
      <c r="AT77" s="9"/>
      <c r="AU77" s="9"/>
      <c r="AV77" s="9"/>
      <c r="AW77" s="9"/>
      <c r="AX77" s="124" t="s">
        <v>226</v>
      </c>
      <c r="AY77" s="173"/>
      <c r="AZ77" s="172"/>
    </row>
    <row r="78" spans="1:53" ht="12.75" customHeight="1" x14ac:dyDescent="0.2">
      <c r="A78" s="315" t="s">
        <v>250</v>
      </c>
      <c r="B78" s="315"/>
      <c r="C78" s="315"/>
      <c r="D78" s="315"/>
      <c r="E78" s="315"/>
      <c r="F78" s="315"/>
      <c r="G78" s="315"/>
      <c r="H78" s="315"/>
      <c r="I78" s="315"/>
      <c r="J78" s="315"/>
      <c r="K78" s="315"/>
      <c r="L78" s="315"/>
      <c r="M78" s="315"/>
      <c r="N78" s="315"/>
      <c r="O78" s="315"/>
      <c r="P78" s="315"/>
      <c r="Q78" s="315"/>
      <c r="R78" s="315"/>
      <c r="S78" s="315"/>
      <c r="T78" s="315"/>
      <c r="U78" s="315"/>
      <c r="V78" s="315"/>
      <c r="W78" s="315"/>
      <c r="X78" s="315"/>
      <c r="Y78" s="315"/>
      <c r="Z78" s="315"/>
      <c r="AA78" s="315"/>
      <c r="AB78" s="315"/>
      <c r="AC78" s="315"/>
      <c r="AD78" s="315"/>
      <c r="AE78" s="315"/>
      <c r="AF78" s="315"/>
      <c r="AG78" s="315"/>
      <c r="AH78" s="315"/>
      <c r="AI78" s="316"/>
      <c r="AJ78" s="319" t="s">
        <v>80</v>
      </c>
      <c r="AK78" s="310" t="s">
        <v>74</v>
      </c>
      <c r="AL78" s="295"/>
      <c r="AM78" s="295"/>
      <c r="AN78" s="295"/>
      <c r="AO78" s="295"/>
      <c r="AP78" s="296"/>
      <c r="AQ78" s="308">
        <f>AQ8+AQ24+AQ32+AQ49+AQ53+AQ57+AQ61+AQ65+AQ66+AQ67</f>
        <v>612</v>
      </c>
      <c r="AR78" s="308">
        <f t="shared" ref="AR78:AX78" si="54">AR8+AR24+AR32+AR49+AR53+AR57+AR61+AR65+AR66+AR67</f>
        <v>864</v>
      </c>
      <c r="AS78" s="308">
        <f t="shared" si="54"/>
        <v>504</v>
      </c>
      <c r="AT78" s="308">
        <f t="shared" si="54"/>
        <v>648</v>
      </c>
      <c r="AU78" s="308">
        <f t="shared" si="54"/>
        <v>354</v>
      </c>
      <c r="AV78" s="308">
        <f t="shared" si="54"/>
        <v>606</v>
      </c>
      <c r="AW78" s="308">
        <f t="shared" si="54"/>
        <v>378</v>
      </c>
      <c r="AX78" s="308">
        <f t="shared" si="54"/>
        <v>0</v>
      </c>
      <c r="AY78" s="282">
        <f>SUM(AQ78:AX79)</f>
        <v>3966</v>
      </c>
      <c r="AZ78" s="275"/>
    </row>
    <row r="79" spans="1:53" ht="21" customHeight="1" x14ac:dyDescent="0.2">
      <c r="A79" s="317"/>
      <c r="B79" s="317"/>
      <c r="C79" s="317"/>
      <c r="D79" s="317"/>
      <c r="E79" s="317"/>
      <c r="F79" s="317"/>
      <c r="G79" s="317"/>
      <c r="H79" s="317"/>
      <c r="I79" s="317"/>
      <c r="J79" s="317"/>
      <c r="K79" s="317"/>
      <c r="L79" s="317"/>
      <c r="M79" s="317"/>
      <c r="N79" s="317"/>
      <c r="O79" s="317"/>
      <c r="P79" s="317"/>
      <c r="Q79" s="317"/>
      <c r="R79" s="317"/>
      <c r="S79" s="317"/>
      <c r="T79" s="317"/>
      <c r="U79" s="317"/>
      <c r="V79" s="317"/>
      <c r="W79" s="317"/>
      <c r="X79" s="317"/>
      <c r="Y79" s="317"/>
      <c r="Z79" s="317"/>
      <c r="AA79" s="317"/>
      <c r="AB79" s="317"/>
      <c r="AC79" s="317"/>
      <c r="AD79" s="317"/>
      <c r="AE79" s="317"/>
      <c r="AF79" s="317"/>
      <c r="AG79" s="317"/>
      <c r="AH79" s="317"/>
      <c r="AI79" s="318"/>
      <c r="AJ79" s="319"/>
      <c r="AK79" s="297"/>
      <c r="AL79" s="298"/>
      <c r="AM79" s="298"/>
      <c r="AN79" s="298"/>
      <c r="AO79" s="298"/>
      <c r="AP79" s="299"/>
      <c r="AQ79" s="309"/>
      <c r="AR79" s="309"/>
      <c r="AS79" s="309"/>
      <c r="AT79" s="309"/>
      <c r="AU79" s="309"/>
      <c r="AV79" s="309"/>
      <c r="AW79" s="309"/>
      <c r="AX79" s="309"/>
      <c r="AY79" s="283"/>
      <c r="AZ79" s="276"/>
    </row>
    <row r="80" spans="1:53" ht="20.25" customHeight="1" x14ac:dyDescent="0.2">
      <c r="A80" s="317"/>
      <c r="B80" s="317"/>
      <c r="C80" s="317"/>
      <c r="D80" s="317"/>
      <c r="E80" s="317"/>
      <c r="F80" s="317"/>
      <c r="G80" s="317"/>
      <c r="H80" s="317"/>
      <c r="I80" s="317"/>
      <c r="J80" s="317"/>
      <c r="K80" s="317"/>
      <c r="L80" s="317"/>
      <c r="M80" s="317"/>
      <c r="N80" s="317"/>
      <c r="O80" s="317"/>
      <c r="P80" s="317"/>
      <c r="Q80" s="317"/>
      <c r="R80" s="317"/>
      <c r="S80" s="317"/>
      <c r="T80" s="317"/>
      <c r="U80" s="317"/>
      <c r="V80" s="317"/>
      <c r="W80" s="317"/>
      <c r="X80" s="317"/>
      <c r="Y80" s="317"/>
      <c r="Z80" s="317"/>
      <c r="AA80" s="317"/>
      <c r="AB80" s="317"/>
      <c r="AC80" s="317"/>
      <c r="AD80" s="317"/>
      <c r="AE80" s="317"/>
      <c r="AF80" s="317"/>
      <c r="AG80" s="317"/>
      <c r="AH80" s="317"/>
      <c r="AI80" s="318"/>
      <c r="AJ80" s="319"/>
      <c r="AK80" s="310" t="s">
        <v>75</v>
      </c>
      <c r="AL80" s="295"/>
      <c r="AM80" s="295"/>
      <c r="AN80" s="295"/>
      <c r="AO80" s="295"/>
      <c r="AP80" s="296"/>
      <c r="AQ80" s="309">
        <f>AQ68</f>
        <v>0</v>
      </c>
      <c r="AR80" s="309">
        <f t="shared" ref="AR80:AX80" si="55">AR68</f>
        <v>0</v>
      </c>
      <c r="AS80" s="309">
        <f t="shared" si="55"/>
        <v>108</v>
      </c>
      <c r="AT80" s="309">
        <f t="shared" si="55"/>
        <v>216</v>
      </c>
      <c r="AU80" s="309">
        <f t="shared" si="55"/>
        <v>0</v>
      </c>
      <c r="AV80" s="309">
        <f t="shared" si="55"/>
        <v>0</v>
      </c>
      <c r="AW80" s="309">
        <f t="shared" si="55"/>
        <v>0</v>
      </c>
      <c r="AX80" s="309">
        <f t="shared" si="55"/>
        <v>0</v>
      </c>
      <c r="AY80" s="282">
        <f>SUM(AQ80:AX81)</f>
        <v>324</v>
      </c>
      <c r="AZ80" s="275"/>
    </row>
    <row r="81" spans="1:52" ht="16.5" customHeight="1" x14ac:dyDescent="0.2">
      <c r="A81" s="317"/>
      <c r="B81" s="317"/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317"/>
      <c r="Q81" s="317"/>
      <c r="R81" s="317"/>
      <c r="S81" s="317"/>
      <c r="T81" s="317"/>
      <c r="U81" s="317"/>
      <c r="V81" s="317"/>
      <c r="W81" s="317"/>
      <c r="X81" s="317"/>
      <c r="Y81" s="317"/>
      <c r="Z81" s="317"/>
      <c r="AA81" s="317"/>
      <c r="AB81" s="317"/>
      <c r="AC81" s="317"/>
      <c r="AD81" s="317"/>
      <c r="AE81" s="317"/>
      <c r="AF81" s="317"/>
      <c r="AG81" s="317"/>
      <c r="AH81" s="317"/>
      <c r="AI81" s="318"/>
      <c r="AJ81" s="319"/>
      <c r="AK81" s="297"/>
      <c r="AL81" s="298"/>
      <c r="AM81" s="298"/>
      <c r="AN81" s="298"/>
      <c r="AO81" s="298"/>
      <c r="AP81" s="299"/>
      <c r="AQ81" s="309"/>
      <c r="AR81" s="309"/>
      <c r="AS81" s="309"/>
      <c r="AT81" s="309"/>
      <c r="AU81" s="309"/>
      <c r="AV81" s="309"/>
      <c r="AW81" s="309"/>
      <c r="AX81" s="309"/>
      <c r="AY81" s="283"/>
      <c r="AZ81" s="276"/>
    </row>
    <row r="82" spans="1:52" ht="61.5" customHeight="1" x14ac:dyDescent="0.25">
      <c r="A82" s="285" t="s">
        <v>71</v>
      </c>
      <c r="B82" s="286"/>
      <c r="C82" s="286"/>
      <c r="D82" s="286"/>
      <c r="E82" s="286"/>
      <c r="F82" s="286"/>
      <c r="G82" s="286"/>
      <c r="H82" s="286"/>
      <c r="I82" s="286"/>
      <c r="J82" s="286"/>
      <c r="K82" s="286"/>
      <c r="L82" s="286"/>
      <c r="M82" s="286"/>
      <c r="N82" s="286"/>
      <c r="O82" s="286"/>
      <c r="P82" s="286"/>
      <c r="Q82" s="286"/>
      <c r="R82" s="286"/>
      <c r="S82" s="286"/>
      <c r="T82" s="286"/>
      <c r="U82" s="286"/>
      <c r="V82" s="286"/>
      <c r="W82" s="286"/>
      <c r="X82" s="286"/>
      <c r="Y82" s="286"/>
      <c r="Z82" s="286"/>
      <c r="AA82" s="286"/>
      <c r="AB82" s="286"/>
      <c r="AC82" s="286"/>
      <c r="AD82" s="286"/>
      <c r="AE82" s="286"/>
      <c r="AF82" s="286"/>
      <c r="AG82" s="286"/>
      <c r="AH82" s="286"/>
      <c r="AI82" s="287"/>
      <c r="AJ82" s="319"/>
      <c r="AK82" s="291" t="s">
        <v>94</v>
      </c>
      <c r="AL82" s="292"/>
      <c r="AM82" s="292"/>
      <c r="AN82" s="292"/>
      <c r="AO82" s="292"/>
      <c r="AP82" s="293"/>
      <c r="AQ82" s="25">
        <f>AQ50+AQ54+AQ58+AQ62+AQ69</f>
        <v>0</v>
      </c>
      <c r="AR82" s="25">
        <f t="shared" ref="AR82:AX82" si="56">AR50+AR54+AR58+AR62+AR69</f>
        <v>0</v>
      </c>
      <c r="AS82" s="25">
        <f t="shared" si="56"/>
        <v>0</v>
      </c>
      <c r="AT82" s="25">
        <f t="shared" si="56"/>
        <v>0</v>
      </c>
      <c r="AU82" s="25">
        <f t="shared" si="56"/>
        <v>252</v>
      </c>
      <c r="AV82" s="25">
        <f t="shared" si="56"/>
        <v>252</v>
      </c>
      <c r="AW82" s="25">
        <f t="shared" si="56"/>
        <v>234</v>
      </c>
      <c r="AX82" s="25">
        <f t="shared" si="56"/>
        <v>522</v>
      </c>
      <c r="AY82" s="213">
        <f>SUM(AQ82:AX82)</f>
        <v>1260</v>
      </c>
      <c r="AZ82" s="223"/>
    </row>
    <row r="83" spans="1:52" ht="29.25" customHeight="1" x14ac:dyDescent="0.25">
      <c r="A83" s="285"/>
      <c r="B83" s="286"/>
      <c r="C83" s="286"/>
      <c r="D83" s="286"/>
      <c r="E83" s="286"/>
      <c r="F83" s="286"/>
      <c r="G83" s="286"/>
      <c r="H83" s="286"/>
      <c r="I83" s="286"/>
      <c r="J83" s="286"/>
      <c r="K83" s="286"/>
      <c r="L83" s="286"/>
      <c r="M83" s="286"/>
      <c r="N83" s="286"/>
      <c r="O83" s="286"/>
      <c r="P83" s="286"/>
      <c r="Q83" s="286"/>
      <c r="R83" s="286"/>
      <c r="S83" s="286"/>
      <c r="T83" s="286"/>
      <c r="U83" s="286"/>
      <c r="V83" s="286"/>
      <c r="W83" s="286"/>
      <c r="X83" s="286"/>
      <c r="Y83" s="286"/>
      <c r="Z83" s="286"/>
      <c r="AA83" s="286"/>
      <c r="AB83" s="286"/>
      <c r="AC83" s="286"/>
      <c r="AD83" s="286"/>
      <c r="AE83" s="286"/>
      <c r="AF83" s="286"/>
      <c r="AG83" s="286"/>
      <c r="AH83" s="286"/>
      <c r="AI83" s="287"/>
      <c r="AJ83" s="319"/>
      <c r="AK83" s="291" t="s">
        <v>76</v>
      </c>
      <c r="AL83" s="292"/>
      <c r="AM83" s="292"/>
      <c r="AN83" s="292"/>
      <c r="AO83" s="292"/>
      <c r="AP83" s="293"/>
      <c r="AQ83" s="25">
        <v>0</v>
      </c>
      <c r="AR83" s="25">
        <v>0</v>
      </c>
      <c r="AS83" s="25">
        <v>0</v>
      </c>
      <c r="AT83" s="25">
        <v>0</v>
      </c>
      <c r="AU83" s="25">
        <v>0</v>
      </c>
      <c r="AV83" s="25">
        <v>0</v>
      </c>
      <c r="AW83" s="25">
        <v>0</v>
      </c>
      <c r="AX83" s="211">
        <v>144</v>
      </c>
      <c r="AY83" s="213">
        <f>SUM(AQ83:AX83)</f>
        <v>144</v>
      </c>
      <c r="AZ83" s="223"/>
    </row>
    <row r="84" spans="1:52" ht="24.75" customHeight="1" x14ac:dyDescent="0.25">
      <c r="A84" s="285"/>
      <c r="B84" s="286"/>
      <c r="C84" s="286"/>
      <c r="D84" s="286"/>
      <c r="E84" s="286"/>
      <c r="F84" s="286"/>
      <c r="G84" s="286"/>
      <c r="H84" s="286"/>
      <c r="I84" s="286"/>
      <c r="J84" s="286"/>
      <c r="K84" s="286"/>
      <c r="L84" s="286"/>
      <c r="M84" s="286"/>
      <c r="N84" s="286"/>
      <c r="O84" s="286"/>
      <c r="P84" s="286"/>
      <c r="Q84" s="286"/>
      <c r="R84" s="286"/>
      <c r="S84" s="286"/>
      <c r="T84" s="286"/>
      <c r="U84" s="286"/>
      <c r="V84" s="286"/>
      <c r="W84" s="286"/>
      <c r="X84" s="286"/>
      <c r="Y84" s="286"/>
      <c r="Z84" s="286"/>
      <c r="AA84" s="286"/>
      <c r="AB84" s="286"/>
      <c r="AC84" s="286"/>
      <c r="AD84" s="286"/>
      <c r="AE84" s="286"/>
      <c r="AF84" s="286"/>
      <c r="AG84" s="286"/>
      <c r="AH84" s="286"/>
      <c r="AI84" s="287"/>
      <c r="AJ84" s="319"/>
      <c r="AK84" s="291" t="s">
        <v>77</v>
      </c>
      <c r="AL84" s="292"/>
      <c r="AM84" s="292"/>
      <c r="AN84" s="292"/>
      <c r="AO84" s="292"/>
      <c r="AP84" s="293"/>
      <c r="AQ84" s="212"/>
      <c r="AR84" s="212">
        <v>2</v>
      </c>
      <c r="AS84" s="212">
        <v>1</v>
      </c>
      <c r="AT84" s="212">
        <v>3</v>
      </c>
      <c r="AU84" s="212"/>
      <c r="AV84" s="212">
        <v>1</v>
      </c>
      <c r="AW84" s="212">
        <v>3</v>
      </c>
      <c r="AX84" s="214"/>
      <c r="AY84" s="213">
        <f>SUM(AQ84:AX84)</f>
        <v>10</v>
      </c>
      <c r="AZ84" s="223"/>
    </row>
    <row r="85" spans="1:52" ht="20.25" customHeight="1" x14ac:dyDescent="0.25">
      <c r="A85" s="285"/>
      <c r="B85" s="286"/>
      <c r="C85" s="286"/>
      <c r="D85" s="286"/>
      <c r="E85" s="286"/>
      <c r="F85" s="286"/>
      <c r="G85" s="286"/>
      <c r="H85" s="286"/>
      <c r="I85" s="286"/>
      <c r="J85" s="286"/>
      <c r="K85" s="286"/>
      <c r="L85" s="286"/>
      <c r="M85" s="286"/>
      <c r="N85" s="286"/>
      <c r="O85" s="286"/>
      <c r="P85" s="286"/>
      <c r="Q85" s="286"/>
      <c r="R85" s="286"/>
      <c r="S85" s="286"/>
      <c r="T85" s="286"/>
      <c r="U85" s="286"/>
      <c r="V85" s="286"/>
      <c r="W85" s="286"/>
      <c r="X85" s="286"/>
      <c r="Y85" s="286"/>
      <c r="Z85" s="286"/>
      <c r="AA85" s="286"/>
      <c r="AB85" s="286"/>
      <c r="AC85" s="286"/>
      <c r="AD85" s="286"/>
      <c r="AE85" s="286"/>
      <c r="AF85" s="286"/>
      <c r="AG85" s="286"/>
      <c r="AH85" s="286"/>
      <c r="AI85" s="287"/>
      <c r="AJ85" s="319"/>
      <c r="AK85" s="291" t="s">
        <v>90</v>
      </c>
      <c r="AL85" s="292"/>
      <c r="AM85" s="292"/>
      <c r="AN85" s="292"/>
      <c r="AO85" s="292"/>
      <c r="AP85" s="293"/>
      <c r="AQ85" s="212"/>
      <c r="AR85" s="212"/>
      <c r="AS85" s="212"/>
      <c r="AT85" s="212"/>
      <c r="AU85" s="212">
        <v>1</v>
      </c>
      <c r="AV85" s="212">
        <v>1</v>
      </c>
      <c r="AW85" s="212"/>
      <c r="AX85" s="214">
        <v>3</v>
      </c>
      <c r="AY85" s="213">
        <f>SUM(AQ85:AX85)</f>
        <v>5</v>
      </c>
      <c r="AZ85" s="223"/>
    </row>
    <row r="86" spans="1:52" ht="12" customHeight="1" x14ac:dyDescent="0.2">
      <c r="A86" s="285"/>
      <c r="B86" s="286"/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N86" s="286"/>
      <c r="O86" s="286"/>
      <c r="P86" s="286"/>
      <c r="Q86" s="286"/>
      <c r="R86" s="286"/>
      <c r="S86" s="286"/>
      <c r="T86" s="286"/>
      <c r="U86" s="286"/>
      <c r="V86" s="286"/>
      <c r="W86" s="286"/>
      <c r="X86" s="286"/>
      <c r="Y86" s="286"/>
      <c r="Z86" s="286"/>
      <c r="AA86" s="286"/>
      <c r="AB86" s="286"/>
      <c r="AC86" s="286"/>
      <c r="AD86" s="286"/>
      <c r="AE86" s="286"/>
      <c r="AF86" s="286"/>
      <c r="AG86" s="286"/>
      <c r="AH86" s="286"/>
      <c r="AI86" s="287"/>
      <c r="AJ86" s="319"/>
      <c r="AK86" s="294" t="s">
        <v>78</v>
      </c>
      <c r="AL86" s="295"/>
      <c r="AM86" s="295"/>
      <c r="AN86" s="295"/>
      <c r="AO86" s="295"/>
      <c r="AP86" s="296"/>
      <c r="AQ86" s="300">
        <v>2</v>
      </c>
      <c r="AR86" s="300">
        <v>9</v>
      </c>
      <c r="AS86" s="300">
        <v>4</v>
      </c>
      <c r="AT86" s="300">
        <v>6</v>
      </c>
      <c r="AU86" s="304">
        <v>3</v>
      </c>
      <c r="AV86" s="304">
        <v>5</v>
      </c>
      <c r="AW86" s="300">
        <v>3</v>
      </c>
      <c r="AX86" s="302">
        <v>3</v>
      </c>
      <c r="AY86" s="284">
        <f>SUM(AQ86:AX87)</f>
        <v>35</v>
      </c>
      <c r="AZ86" s="275"/>
    </row>
    <row r="87" spans="1:52" ht="14.25" customHeight="1" x14ac:dyDescent="0.2">
      <c r="A87" s="285"/>
      <c r="B87" s="286"/>
      <c r="C87" s="286"/>
      <c r="D87" s="286"/>
      <c r="E87" s="286"/>
      <c r="F87" s="286"/>
      <c r="G87" s="286"/>
      <c r="H87" s="286"/>
      <c r="I87" s="286"/>
      <c r="J87" s="286"/>
      <c r="K87" s="286"/>
      <c r="L87" s="286"/>
      <c r="M87" s="286"/>
      <c r="N87" s="286"/>
      <c r="O87" s="286"/>
      <c r="P87" s="286"/>
      <c r="Q87" s="286"/>
      <c r="R87" s="286"/>
      <c r="S87" s="286"/>
      <c r="T87" s="286"/>
      <c r="U87" s="286"/>
      <c r="V87" s="286"/>
      <c r="W87" s="286"/>
      <c r="X87" s="286"/>
      <c r="Y87" s="286"/>
      <c r="Z87" s="286"/>
      <c r="AA87" s="286"/>
      <c r="AB87" s="286"/>
      <c r="AC87" s="286"/>
      <c r="AD87" s="286"/>
      <c r="AE87" s="286"/>
      <c r="AF87" s="286"/>
      <c r="AG87" s="286"/>
      <c r="AH87" s="286"/>
      <c r="AI87" s="287"/>
      <c r="AJ87" s="319"/>
      <c r="AK87" s="297"/>
      <c r="AL87" s="298"/>
      <c r="AM87" s="298"/>
      <c r="AN87" s="298"/>
      <c r="AO87" s="298"/>
      <c r="AP87" s="299"/>
      <c r="AQ87" s="301"/>
      <c r="AR87" s="301"/>
      <c r="AS87" s="301"/>
      <c r="AT87" s="301"/>
      <c r="AU87" s="304"/>
      <c r="AV87" s="304"/>
      <c r="AW87" s="301"/>
      <c r="AX87" s="300"/>
      <c r="AY87" s="283"/>
      <c r="AZ87" s="276"/>
    </row>
    <row r="88" spans="1:52" ht="12.75" customHeight="1" x14ac:dyDescent="0.2">
      <c r="A88" s="285"/>
      <c r="B88" s="286"/>
      <c r="C88" s="286"/>
      <c r="D88" s="286"/>
      <c r="E88" s="286"/>
      <c r="F88" s="286"/>
      <c r="G88" s="286"/>
      <c r="H88" s="286"/>
      <c r="I88" s="286"/>
      <c r="J88" s="286"/>
      <c r="K88" s="286"/>
      <c r="L88" s="286"/>
      <c r="M88" s="286"/>
      <c r="N88" s="286"/>
      <c r="O88" s="286"/>
      <c r="P88" s="286"/>
      <c r="Q88" s="286"/>
      <c r="R88" s="286"/>
      <c r="S88" s="286"/>
      <c r="T88" s="286"/>
      <c r="U88" s="286"/>
      <c r="V88" s="286"/>
      <c r="W88" s="286"/>
      <c r="X88" s="286"/>
      <c r="Y88" s="286"/>
      <c r="Z88" s="286"/>
      <c r="AA88" s="286"/>
      <c r="AB88" s="286"/>
      <c r="AC88" s="286"/>
      <c r="AD88" s="286"/>
      <c r="AE88" s="286"/>
      <c r="AF88" s="286"/>
      <c r="AG88" s="286"/>
      <c r="AH88" s="286"/>
      <c r="AI88" s="287"/>
      <c r="AJ88" s="319"/>
      <c r="AK88" s="294" t="s">
        <v>79</v>
      </c>
      <c r="AL88" s="295"/>
      <c r="AM88" s="295"/>
      <c r="AN88" s="295"/>
      <c r="AO88" s="295"/>
      <c r="AP88" s="296"/>
      <c r="AQ88" s="300">
        <v>1</v>
      </c>
      <c r="AR88" s="300"/>
      <c r="AS88" s="300">
        <v>1</v>
      </c>
      <c r="AT88" s="300">
        <v>1</v>
      </c>
      <c r="AU88" s="304">
        <v>1</v>
      </c>
      <c r="AV88" s="304">
        <v>1</v>
      </c>
      <c r="AW88" s="300"/>
      <c r="AX88" s="306"/>
      <c r="AY88" s="284">
        <f>SUM(AQ88:AX89)</f>
        <v>5</v>
      </c>
      <c r="AZ88" s="275"/>
    </row>
    <row r="89" spans="1:52" ht="13.5" customHeight="1" thickBot="1" x14ac:dyDescent="0.25">
      <c r="A89" s="288"/>
      <c r="B89" s="289"/>
      <c r="C89" s="289"/>
      <c r="D89" s="289"/>
      <c r="E89" s="289"/>
      <c r="F89" s="289"/>
      <c r="G89" s="289"/>
      <c r="H89" s="289"/>
      <c r="I89" s="289"/>
      <c r="J89" s="289"/>
      <c r="K89" s="289"/>
      <c r="L89" s="289"/>
      <c r="M89" s="289"/>
      <c r="N89" s="289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89"/>
      <c r="AC89" s="289"/>
      <c r="AD89" s="289"/>
      <c r="AE89" s="289"/>
      <c r="AF89" s="289"/>
      <c r="AG89" s="289"/>
      <c r="AH89" s="289"/>
      <c r="AI89" s="290"/>
      <c r="AJ89" s="319"/>
      <c r="AK89" s="297"/>
      <c r="AL89" s="298"/>
      <c r="AM89" s="298"/>
      <c r="AN89" s="298"/>
      <c r="AO89" s="298"/>
      <c r="AP89" s="299"/>
      <c r="AQ89" s="303"/>
      <c r="AR89" s="303"/>
      <c r="AS89" s="303"/>
      <c r="AT89" s="303"/>
      <c r="AU89" s="305"/>
      <c r="AV89" s="305"/>
      <c r="AW89" s="303"/>
      <c r="AX89" s="307"/>
      <c r="AY89" s="283"/>
      <c r="AZ89" s="276"/>
    </row>
    <row r="90" spans="1:52" x14ac:dyDescent="0.2">
      <c r="AR90" s="126"/>
      <c r="AS90" s="126"/>
      <c r="AT90" s="126"/>
      <c r="AU90" s="126"/>
      <c r="AV90" s="126"/>
      <c r="AW90" s="126"/>
      <c r="AX90" s="126"/>
      <c r="AY90" s="2"/>
    </row>
    <row r="91" spans="1:52" ht="18.75" x14ac:dyDescent="0.2">
      <c r="AQ91" s="127"/>
      <c r="AR91" s="127"/>
      <c r="AS91" s="127"/>
      <c r="AT91" s="127"/>
      <c r="AU91" s="127"/>
      <c r="AV91" s="127"/>
      <c r="AW91" s="127"/>
      <c r="AX91" s="127"/>
    </row>
    <row r="92" spans="1:52" x14ac:dyDescent="0.2">
      <c r="AR92" s="126"/>
      <c r="AS92" s="126"/>
      <c r="AT92" s="126"/>
      <c r="AU92" s="126"/>
      <c r="AV92" s="126"/>
      <c r="AW92" s="126"/>
      <c r="AX92" s="126"/>
    </row>
    <row r="93" spans="1:52" x14ac:dyDescent="0.2">
      <c r="AR93" s="126"/>
      <c r="AS93" s="126"/>
      <c r="AT93" s="126"/>
      <c r="AU93" s="126"/>
      <c r="AV93" s="126"/>
      <c r="AW93" s="126"/>
      <c r="AX93" s="126"/>
    </row>
    <row r="94" spans="1:52" x14ac:dyDescent="0.2">
      <c r="AR94" s="126"/>
      <c r="AS94" s="126"/>
      <c r="AT94" s="126"/>
      <c r="AU94" s="126"/>
      <c r="AV94" s="126"/>
      <c r="AW94" s="126"/>
      <c r="AX94" s="126"/>
      <c r="AY94" s="2"/>
    </row>
    <row r="95" spans="1:52" x14ac:dyDescent="0.2">
      <c r="AR95" s="126"/>
      <c r="AS95" s="126"/>
      <c r="AT95" s="126"/>
      <c r="AU95" s="126"/>
      <c r="AV95" s="126"/>
      <c r="AW95" s="126"/>
      <c r="AX95" s="126"/>
    </row>
    <row r="96" spans="1:52" x14ac:dyDescent="0.2">
      <c r="AR96" s="126"/>
      <c r="AS96" s="126"/>
      <c r="AT96" s="126"/>
      <c r="AU96" s="126"/>
      <c r="AV96" s="126"/>
      <c r="AW96" s="126"/>
      <c r="AX96" s="126"/>
    </row>
    <row r="97" spans="44:50" x14ac:dyDescent="0.2">
      <c r="AR97" s="126"/>
      <c r="AS97" s="126"/>
      <c r="AT97" s="126"/>
      <c r="AU97" s="126"/>
      <c r="AV97" s="126"/>
      <c r="AW97" s="126"/>
      <c r="AX97" s="126"/>
    </row>
    <row r="98" spans="44:50" x14ac:dyDescent="0.2">
      <c r="AR98" s="126"/>
      <c r="AS98" s="126"/>
      <c r="AT98" s="126"/>
      <c r="AU98" s="126"/>
      <c r="AV98" s="126"/>
      <c r="AW98" s="126"/>
      <c r="AX98" s="126"/>
    </row>
    <row r="99" spans="44:50" x14ac:dyDescent="0.2">
      <c r="AR99" s="126"/>
      <c r="AS99" s="126"/>
      <c r="AT99" s="126"/>
      <c r="AU99" s="126"/>
      <c r="AV99" s="126"/>
      <c r="AW99" s="126"/>
      <c r="AX99" s="126"/>
    </row>
    <row r="100" spans="44:50" x14ac:dyDescent="0.2">
      <c r="AR100" s="126"/>
      <c r="AS100" s="126"/>
      <c r="AT100" s="126"/>
      <c r="AU100" s="126"/>
      <c r="AV100" s="126"/>
      <c r="AW100" s="126"/>
      <c r="AX100" s="126"/>
    </row>
    <row r="101" spans="44:50" x14ac:dyDescent="0.2">
      <c r="AR101" s="126"/>
      <c r="AS101" s="126"/>
      <c r="AT101" s="126"/>
      <c r="AU101" s="126"/>
      <c r="AV101" s="126"/>
      <c r="AW101" s="126"/>
      <c r="AX101" s="126"/>
    </row>
    <row r="102" spans="44:50" x14ac:dyDescent="0.2">
      <c r="AR102" s="126"/>
      <c r="AS102" s="126"/>
      <c r="AT102" s="126"/>
      <c r="AU102" s="126"/>
      <c r="AV102" s="126"/>
      <c r="AW102" s="126"/>
      <c r="AX102" s="126"/>
    </row>
    <row r="103" spans="44:50" x14ac:dyDescent="0.2">
      <c r="AR103" s="126"/>
      <c r="AS103" s="126"/>
      <c r="AT103" s="126"/>
      <c r="AU103" s="126"/>
      <c r="AV103" s="126"/>
      <c r="AW103" s="126"/>
      <c r="AX103" s="126"/>
    </row>
    <row r="104" spans="44:50" x14ac:dyDescent="0.2">
      <c r="AR104" s="126"/>
      <c r="AS104" s="126"/>
      <c r="AT104" s="126"/>
      <c r="AU104" s="126"/>
      <c r="AV104" s="126"/>
      <c r="AW104" s="126"/>
      <c r="AX104" s="126"/>
    </row>
    <row r="105" spans="44:50" x14ac:dyDescent="0.2">
      <c r="AR105" s="126"/>
      <c r="AS105" s="126"/>
      <c r="AT105" s="126"/>
      <c r="AU105" s="126"/>
      <c r="AV105" s="126"/>
      <c r="AW105" s="126"/>
      <c r="AX105" s="126"/>
    </row>
    <row r="106" spans="44:50" x14ac:dyDescent="0.2">
      <c r="AR106" s="126"/>
      <c r="AS106" s="126"/>
      <c r="AT106" s="126"/>
      <c r="AU106" s="126"/>
      <c r="AV106" s="126"/>
      <c r="AW106" s="126"/>
      <c r="AX106" s="126"/>
    </row>
    <row r="107" spans="44:50" x14ac:dyDescent="0.2">
      <c r="AR107" s="126"/>
      <c r="AS107" s="126"/>
      <c r="AT107" s="126"/>
      <c r="AU107" s="126"/>
      <c r="AV107" s="126"/>
      <c r="AW107" s="126"/>
      <c r="AX107" s="126"/>
    </row>
    <row r="108" spans="44:50" x14ac:dyDescent="0.2">
      <c r="AR108" s="126"/>
      <c r="AS108" s="126"/>
      <c r="AT108" s="126"/>
      <c r="AU108" s="126"/>
      <c r="AV108" s="126"/>
      <c r="AW108" s="126"/>
      <c r="AX108" s="126"/>
    </row>
    <row r="109" spans="44:50" x14ac:dyDescent="0.2">
      <c r="AR109" s="126"/>
      <c r="AS109" s="126"/>
      <c r="AT109" s="126"/>
      <c r="AU109" s="126"/>
      <c r="AV109" s="126"/>
      <c r="AW109" s="126"/>
      <c r="AX109" s="126"/>
    </row>
    <row r="110" spans="44:50" x14ac:dyDescent="0.2">
      <c r="AR110" s="126"/>
      <c r="AS110" s="126"/>
      <c r="AT110" s="126"/>
      <c r="AU110" s="126"/>
      <c r="AV110" s="126"/>
      <c r="AW110" s="126"/>
      <c r="AX110" s="126"/>
    </row>
    <row r="111" spans="44:50" x14ac:dyDescent="0.2">
      <c r="AR111" s="126"/>
      <c r="AS111" s="126"/>
      <c r="AT111" s="126"/>
      <c r="AU111" s="126"/>
      <c r="AV111" s="126"/>
      <c r="AW111" s="126"/>
      <c r="AX111" s="126"/>
    </row>
    <row r="112" spans="44:50" x14ac:dyDescent="0.2">
      <c r="AR112" s="126"/>
      <c r="AS112" s="126"/>
      <c r="AT112" s="126"/>
      <c r="AU112" s="126"/>
      <c r="AV112" s="126"/>
      <c r="AW112" s="126"/>
      <c r="AX112" s="126"/>
    </row>
    <row r="113" spans="44:50" x14ac:dyDescent="0.2">
      <c r="AR113" s="126"/>
      <c r="AS113" s="126"/>
      <c r="AT113" s="126"/>
      <c r="AU113" s="126"/>
      <c r="AV113" s="126"/>
      <c r="AW113" s="126"/>
      <c r="AX113" s="126"/>
    </row>
    <row r="114" spans="44:50" x14ac:dyDescent="0.2">
      <c r="AR114" s="126"/>
      <c r="AS114" s="126"/>
      <c r="AT114" s="126"/>
      <c r="AU114" s="126"/>
      <c r="AV114" s="126"/>
      <c r="AW114" s="126"/>
      <c r="AX114" s="126"/>
    </row>
    <row r="115" spans="44:50" x14ac:dyDescent="0.2">
      <c r="AR115" s="126"/>
      <c r="AS115" s="126"/>
      <c r="AT115" s="126"/>
      <c r="AU115" s="126"/>
      <c r="AV115" s="126"/>
      <c r="AW115" s="126"/>
      <c r="AX115" s="126"/>
    </row>
    <row r="116" spans="44:50" x14ac:dyDescent="0.2">
      <c r="AR116" s="126"/>
      <c r="AS116" s="126"/>
      <c r="AT116" s="126"/>
      <c r="AU116" s="126"/>
      <c r="AV116" s="126"/>
      <c r="AW116" s="126"/>
      <c r="AX116" s="126"/>
    </row>
    <row r="117" spans="44:50" x14ac:dyDescent="0.2">
      <c r="AR117" s="126"/>
      <c r="AS117" s="126"/>
      <c r="AT117" s="126"/>
      <c r="AU117" s="126"/>
      <c r="AV117" s="126"/>
      <c r="AW117" s="126"/>
      <c r="AX117" s="126"/>
    </row>
    <row r="118" spans="44:50" x14ac:dyDescent="0.2">
      <c r="AR118" s="126"/>
      <c r="AS118" s="126"/>
      <c r="AT118" s="126"/>
      <c r="AU118" s="126"/>
      <c r="AV118" s="126"/>
      <c r="AW118" s="126"/>
      <c r="AX118" s="126"/>
    </row>
    <row r="119" spans="44:50" x14ac:dyDescent="0.2">
      <c r="AR119" s="126"/>
      <c r="AS119" s="126"/>
      <c r="AT119" s="126"/>
      <c r="AU119" s="126"/>
      <c r="AV119" s="126"/>
      <c r="AW119" s="126"/>
      <c r="AX119" s="126"/>
    </row>
    <row r="120" spans="44:50" x14ac:dyDescent="0.2">
      <c r="AR120" s="126"/>
      <c r="AS120" s="126"/>
      <c r="AT120" s="126"/>
      <c r="AU120" s="126"/>
      <c r="AV120" s="126"/>
      <c r="AW120" s="126"/>
      <c r="AX120" s="126"/>
    </row>
    <row r="121" spans="44:50" x14ac:dyDescent="0.2">
      <c r="AR121" s="126"/>
      <c r="AS121" s="126"/>
      <c r="AT121" s="126"/>
      <c r="AU121" s="126"/>
      <c r="AV121" s="126"/>
      <c r="AW121" s="126"/>
      <c r="AX121" s="126"/>
    </row>
    <row r="122" spans="44:50" x14ac:dyDescent="0.2">
      <c r="AR122" s="126"/>
      <c r="AS122" s="126"/>
      <c r="AT122" s="126"/>
      <c r="AU122" s="126"/>
      <c r="AV122" s="126"/>
      <c r="AW122" s="126"/>
      <c r="AX122" s="126"/>
    </row>
    <row r="123" spans="44:50" x14ac:dyDescent="0.2">
      <c r="AR123" s="126"/>
      <c r="AS123" s="126"/>
      <c r="AT123" s="126"/>
      <c r="AU123" s="126"/>
      <c r="AV123" s="126"/>
      <c r="AW123" s="126"/>
      <c r="AX123" s="126"/>
    </row>
    <row r="124" spans="44:50" x14ac:dyDescent="0.2">
      <c r="AR124" s="126"/>
      <c r="AS124" s="126"/>
      <c r="AT124" s="126"/>
      <c r="AU124" s="126"/>
      <c r="AV124" s="126"/>
      <c r="AW124" s="126"/>
      <c r="AX124" s="126"/>
    </row>
    <row r="125" spans="44:50" x14ac:dyDescent="0.2">
      <c r="AR125" s="126"/>
      <c r="AS125" s="126"/>
      <c r="AT125" s="126"/>
      <c r="AU125" s="126"/>
      <c r="AV125" s="126"/>
      <c r="AW125" s="126"/>
      <c r="AX125" s="126"/>
    </row>
    <row r="126" spans="44:50" x14ac:dyDescent="0.2">
      <c r="AR126" s="126"/>
      <c r="AS126" s="126"/>
      <c r="AT126" s="126"/>
      <c r="AU126" s="126"/>
      <c r="AV126" s="126"/>
      <c r="AW126" s="126"/>
      <c r="AX126" s="126"/>
    </row>
    <row r="127" spans="44:50" x14ac:dyDescent="0.2">
      <c r="AR127" s="126"/>
      <c r="AS127" s="126"/>
      <c r="AT127" s="126"/>
      <c r="AU127" s="126"/>
      <c r="AV127" s="126"/>
      <c r="AW127" s="126"/>
      <c r="AX127" s="126"/>
    </row>
    <row r="128" spans="44:50" x14ac:dyDescent="0.2">
      <c r="AR128" s="126"/>
      <c r="AS128" s="126"/>
      <c r="AT128" s="126"/>
      <c r="AU128" s="126"/>
      <c r="AV128" s="126"/>
      <c r="AW128" s="126"/>
      <c r="AX128" s="126"/>
    </row>
    <row r="129" spans="44:50" x14ac:dyDescent="0.2">
      <c r="AR129" s="126"/>
      <c r="AS129" s="126"/>
      <c r="AT129" s="126"/>
      <c r="AU129" s="126"/>
      <c r="AV129" s="126"/>
      <c r="AW129" s="126"/>
      <c r="AX129" s="126"/>
    </row>
    <row r="130" spans="44:50" x14ac:dyDescent="0.2">
      <c r="AR130" s="126"/>
      <c r="AS130" s="126"/>
      <c r="AT130" s="126"/>
      <c r="AU130" s="126"/>
      <c r="AV130" s="126"/>
      <c r="AW130" s="126"/>
      <c r="AX130" s="126"/>
    </row>
    <row r="131" spans="44:50" x14ac:dyDescent="0.2">
      <c r="AR131" s="126"/>
      <c r="AS131" s="126"/>
      <c r="AT131" s="126"/>
      <c r="AU131" s="126"/>
      <c r="AV131" s="126"/>
      <c r="AW131" s="126"/>
      <c r="AX131" s="126"/>
    </row>
    <row r="132" spans="44:50" x14ac:dyDescent="0.2">
      <c r="AR132" s="126"/>
      <c r="AS132" s="126"/>
      <c r="AT132" s="126"/>
      <c r="AU132" s="126"/>
      <c r="AV132" s="126"/>
      <c r="AW132" s="126"/>
      <c r="AX132" s="126"/>
    </row>
    <row r="133" spans="44:50" x14ac:dyDescent="0.2">
      <c r="AR133" s="126"/>
      <c r="AS133" s="126"/>
      <c r="AT133" s="126"/>
      <c r="AU133" s="126"/>
      <c r="AV133" s="126"/>
      <c r="AW133" s="126"/>
      <c r="AX133" s="126"/>
    </row>
    <row r="134" spans="44:50" x14ac:dyDescent="0.2">
      <c r="AR134" s="126"/>
      <c r="AS134" s="126"/>
      <c r="AT134" s="126"/>
      <c r="AU134" s="126"/>
      <c r="AV134" s="126"/>
      <c r="AW134" s="126"/>
      <c r="AX134" s="126"/>
    </row>
    <row r="135" spans="44:50" x14ac:dyDescent="0.2">
      <c r="AR135" s="126"/>
      <c r="AS135" s="126"/>
      <c r="AT135" s="126"/>
      <c r="AU135" s="126"/>
      <c r="AV135" s="126"/>
      <c r="AW135" s="126"/>
      <c r="AX135" s="126"/>
    </row>
    <row r="136" spans="44:50" x14ac:dyDescent="0.2">
      <c r="AR136" s="126"/>
      <c r="AS136" s="126"/>
      <c r="AT136" s="126"/>
      <c r="AU136" s="126"/>
      <c r="AV136" s="126"/>
      <c r="AW136" s="126"/>
      <c r="AX136" s="126"/>
    </row>
    <row r="137" spans="44:50" x14ac:dyDescent="0.2">
      <c r="AR137" s="126"/>
      <c r="AS137" s="126"/>
      <c r="AT137" s="126"/>
      <c r="AU137" s="126"/>
      <c r="AV137" s="126"/>
      <c r="AW137" s="126"/>
      <c r="AX137" s="126"/>
    </row>
    <row r="138" spans="44:50" x14ac:dyDescent="0.2">
      <c r="AR138" s="126"/>
      <c r="AS138" s="126"/>
      <c r="AT138" s="126"/>
      <c r="AU138" s="126"/>
      <c r="AV138" s="126"/>
      <c r="AW138" s="126"/>
      <c r="AX138" s="126"/>
    </row>
    <row r="139" spans="44:50" x14ac:dyDescent="0.2">
      <c r="AR139" s="126"/>
      <c r="AS139" s="126"/>
      <c r="AT139" s="126"/>
      <c r="AU139" s="126"/>
      <c r="AV139" s="126"/>
      <c r="AW139" s="126"/>
      <c r="AX139" s="126"/>
    </row>
    <row r="140" spans="44:50" x14ac:dyDescent="0.2">
      <c r="AR140" s="126"/>
      <c r="AS140" s="126"/>
      <c r="AT140" s="126"/>
      <c r="AU140" s="126"/>
      <c r="AV140" s="126"/>
      <c r="AW140" s="126"/>
      <c r="AX140" s="126"/>
    </row>
    <row r="141" spans="44:50" x14ac:dyDescent="0.2">
      <c r="AR141" s="126"/>
      <c r="AS141" s="126"/>
      <c r="AT141" s="126"/>
      <c r="AU141" s="126"/>
      <c r="AV141" s="126"/>
      <c r="AW141" s="126"/>
      <c r="AX141" s="126"/>
    </row>
    <row r="142" spans="44:50" x14ac:dyDescent="0.2">
      <c r="AR142" s="126"/>
      <c r="AS142" s="126"/>
      <c r="AT142" s="126"/>
      <c r="AU142" s="126"/>
      <c r="AV142" s="126"/>
      <c r="AW142" s="126"/>
      <c r="AX142" s="126"/>
    </row>
    <row r="143" spans="44:50" x14ac:dyDescent="0.2">
      <c r="AR143" s="126"/>
      <c r="AS143" s="126"/>
      <c r="AT143" s="126"/>
      <c r="AU143" s="126"/>
      <c r="AV143" s="126"/>
      <c r="AW143" s="126"/>
      <c r="AX143" s="126"/>
    </row>
    <row r="144" spans="44:50" x14ac:dyDescent="0.2">
      <c r="AR144" s="126"/>
      <c r="AS144" s="126"/>
      <c r="AT144" s="126"/>
      <c r="AU144" s="126"/>
      <c r="AV144" s="126"/>
      <c r="AW144" s="126"/>
      <c r="AX144" s="126"/>
    </row>
    <row r="145" spans="44:50" x14ac:dyDescent="0.2">
      <c r="AR145" s="126"/>
      <c r="AS145" s="126"/>
      <c r="AT145" s="126"/>
      <c r="AU145" s="126"/>
      <c r="AV145" s="126"/>
      <c r="AW145" s="126"/>
      <c r="AX145" s="126"/>
    </row>
    <row r="146" spans="44:50" x14ac:dyDescent="0.2">
      <c r="AR146" s="126"/>
      <c r="AS146" s="126"/>
      <c r="AT146" s="126"/>
      <c r="AU146" s="126"/>
      <c r="AV146" s="126"/>
      <c r="AW146" s="126"/>
      <c r="AX146" s="126"/>
    </row>
    <row r="147" spans="44:50" x14ac:dyDescent="0.2">
      <c r="AR147" s="126"/>
      <c r="AS147" s="126"/>
      <c r="AT147" s="126"/>
      <c r="AU147" s="126"/>
      <c r="AV147" s="126"/>
      <c r="AW147" s="126"/>
      <c r="AX147" s="126"/>
    </row>
    <row r="148" spans="44:50" x14ac:dyDescent="0.2">
      <c r="AR148" s="126"/>
      <c r="AS148" s="126"/>
      <c r="AT148" s="126"/>
      <c r="AU148" s="126"/>
      <c r="AV148" s="126"/>
      <c r="AW148" s="126"/>
      <c r="AX148" s="126"/>
    </row>
    <row r="149" spans="44:50" x14ac:dyDescent="0.2">
      <c r="AR149" s="126"/>
      <c r="AS149" s="126"/>
      <c r="AT149" s="126"/>
      <c r="AU149" s="126"/>
      <c r="AV149" s="126"/>
      <c r="AW149" s="126"/>
      <c r="AX149" s="126"/>
    </row>
    <row r="150" spans="44:50" x14ac:dyDescent="0.2">
      <c r="AR150" s="126"/>
      <c r="AS150" s="126"/>
      <c r="AT150" s="126"/>
      <c r="AU150" s="126"/>
      <c r="AV150" s="126"/>
      <c r="AW150" s="126"/>
      <c r="AX150" s="126"/>
    </row>
    <row r="151" spans="44:50" x14ac:dyDescent="0.2">
      <c r="AR151" s="126"/>
      <c r="AS151" s="126"/>
      <c r="AT151" s="126"/>
      <c r="AU151" s="126"/>
      <c r="AV151" s="126"/>
      <c r="AW151" s="126"/>
      <c r="AX151" s="126"/>
    </row>
    <row r="152" spans="44:50" x14ac:dyDescent="0.2">
      <c r="AR152" s="126"/>
      <c r="AS152" s="126"/>
      <c r="AT152" s="126"/>
      <c r="AU152" s="126"/>
      <c r="AV152" s="126"/>
      <c r="AW152" s="126"/>
      <c r="AX152" s="126"/>
    </row>
    <row r="153" spans="44:50" x14ac:dyDescent="0.2">
      <c r="AR153" s="126"/>
      <c r="AS153" s="126"/>
      <c r="AT153" s="126"/>
      <c r="AU153" s="126"/>
      <c r="AV153" s="126"/>
      <c r="AW153" s="126"/>
      <c r="AX153" s="126"/>
    </row>
    <row r="154" spans="44:50" x14ac:dyDescent="0.2">
      <c r="AR154" s="126"/>
      <c r="AS154" s="126"/>
      <c r="AT154" s="126"/>
      <c r="AU154" s="126"/>
      <c r="AV154" s="126"/>
      <c r="AW154" s="126"/>
      <c r="AX154" s="126"/>
    </row>
    <row r="155" spans="44:50" x14ac:dyDescent="0.2">
      <c r="AR155" s="126"/>
      <c r="AS155" s="126"/>
      <c r="AT155" s="126"/>
      <c r="AU155" s="126"/>
      <c r="AV155" s="126"/>
      <c r="AW155" s="126"/>
      <c r="AX155" s="126"/>
    </row>
    <row r="156" spans="44:50" x14ac:dyDescent="0.2">
      <c r="AR156" s="126"/>
      <c r="AS156" s="126"/>
      <c r="AT156" s="126"/>
      <c r="AU156" s="126"/>
      <c r="AV156" s="126"/>
      <c r="AW156" s="126"/>
      <c r="AX156" s="126"/>
    </row>
    <row r="157" spans="44:50" x14ac:dyDescent="0.2">
      <c r="AR157" s="126"/>
      <c r="AS157" s="126"/>
      <c r="AT157" s="126"/>
      <c r="AU157" s="126"/>
      <c r="AV157" s="126"/>
      <c r="AW157" s="126"/>
      <c r="AX157" s="126"/>
    </row>
    <row r="158" spans="44:50" x14ac:dyDescent="0.2">
      <c r="AR158" s="126"/>
      <c r="AS158" s="126"/>
      <c r="AT158" s="126"/>
      <c r="AU158" s="126"/>
      <c r="AV158" s="126"/>
      <c r="AW158" s="126"/>
      <c r="AX158" s="126"/>
    </row>
    <row r="159" spans="44:50" x14ac:dyDescent="0.2">
      <c r="AR159" s="126"/>
      <c r="AS159" s="126"/>
      <c r="AT159" s="126"/>
      <c r="AU159" s="126"/>
      <c r="AV159" s="126"/>
      <c r="AW159" s="126"/>
      <c r="AX159" s="126"/>
    </row>
    <row r="160" spans="44:50" x14ac:dyDescent="0.2">
      <c r="AR160" s="126"/>
      <c r="AS160" s="126"/>
      <c r="AT160" s="126"/>
      <c r="AU160" s="126"/>
      <c r="AV160" s="126"/>
      <c r="AW160" s="126"/>
      <c r="AX160" s="126"/>
    </row>
    <row r="161" spans="44:50" x14ac:dyDescent="0.2">
      <c r="AR161" s="126"/>
      <c r="AS161" s="126"/>
      <c r="AT161" s="126"/>
      <c r="AU161" s="126"/>
      <c r="AV161" s="126"/>
      <c r="AW161" s="126"/>
      <c r="AX161" s="126"/>
    </row>
    <row r="162" spans="44:50" x14ac:dyDescent="0.2">
      <c r="AR162" s="126"/>
      <c r="AS162" s="126"/>
      <c r="AT162" s="126"/>
      <c r="AU162" s="126"/>
      <c r="AV162" s="126"/>
      <c r="AW162" s="126"/>
      <c r="AX162" s="126"/>
    </row>
  </sheetData>
  <mergeCells count="230">
    <mergeCell ref="A1:AX1"/>
    <mergeCell ref="A2:F6"/>
    <mergeCell ref="G2:AB6"/>
    <mergeCell ref="AC2:AF4"/>
    <mergeCell ref="AG2:AG6"/>
    <mergeCell ref="AH2:AP2"/>
    <mergeCell ref="AQ2:AX2"/>
    <mergeCell ref="AH3:AH6"/>
    <mergeCell ref="AI3:AI6"/>
    <mergeCell ref="AJ3:AP3"/>
    <mergeCell ref="AQ3:AR4"/>
    <mergeCell ref="AS3:AT4"/>
    <mergeCell ref="AU3:AV4"/>
    <mergeCell ref="AW3:AX4"/>
    <mergeCell ref="AJ4:AP4"/>
    <mergeCell ref="AC5:AC6"/>
    <mergeCell ref="AD5:AD6"/>
    <mergeCell ref="AE5:AE6"/>
    <mergeCell ref="AX5:AX6"/>
    <mergeCell ref="AL5:AL6"/>
    <mergeCell ref="AM5:AM6"/>
    <mergeCell ref="AN5:AN6"/>
    <mergeCell ref="AO5:AO6"/>
    <mergeCell ref="AP5:AP6"/>
    <mergeCell ref="AW5:AW6"/>
    <mergeCell ref="G45:Y45"/>
    <mergeCell ref="A30:E30"/>
    <mergeCell ref="A39:E39"/>
    <mergeCell ref="G39:Z39"/>
    <mergeCell ref="A7:F7"/>
    <mergeCell ref="G7:AB7"/>
    <mergeCell ref="A8:F8"/>
    <mergeCell ref="G8:AB8"/>
    <mergeCell ref="AQ5:AQ6"/>
    <mergeCell ref="AR5:AR6"/>
    <mergeCell ref="AS5:AS6"/>
    <mergeCell ref="AT5:AT6"/>
    <mergeCell ref="AU5:AU6"/>
    <mergeCell ref="AV5:AV6"/>
    <mergeCell ref="AK5:AK6"/>
    <mergeCell ref="AF5:AF6"/>
    <mergeCell ref="AJ5:AJ6"/>
    <mergeCell ref="A15:E15"/>
    <mergeCell ref="G15:AB15"/>
    <mergeCell ref="A16:E16"/>
    <mergeCell ref="G16:AB16"/>
    <mergeCell ref="AE18:AE19"/>
    <mergeCell ref="AO18:AO19"/>
    <mergeCell ref="A17:E17"/>
    <mergeCell ref="G17:AB17"/>
    <mergeCell ref="A12:E12"/>
    <mergeCell ref="G12:AB12"/>
    <mergeCell ref="A13:F13"/>
    <mergeCell ref="G13:AB13"/>
    <mergeCell ref="A14:E14"/>
    <mergeCell ref="G14:AB14"/>
    <mergeCell ref="A9:F9"/>
    <mergeCell ref="G9:AB9"/>
    <mergeCell ref="A10:F10"/>
    <mergeCell ref="G10:AB10"/>
    <mergeCell ref="A11:F11"/>
    <mergeCell ref="G11:AB11"/>
    <mergeCell ref="A21:F21"/>
    <mergeCell ref="G21:AB21"/>
    <mergeCell ref="A22:F22"/>
    <mergeCell ref="G22:AB22"/>
    <mergeCell ref="A23:E23"/>
    <mergeCell ref="G23:AB23"/>
    <mergeCell ref="A18:F18"/>
    <mergeCell ref="G18:AB18"/>
    <mergeCell ref="A19:E19"/>
    <mergeCell ref="G19:AB19"/>
    <mergeCell ref="A20:E20"/>
    <mergeCell ref="G20:AB20"/>
    <mergeCell ref="A25:F25"/>
    <mergeCell ref="G25:AB25"/>
    <mergeCell ref="A26:F26"/>
    <mergeCell ref="G26:AB26"/>
    <mergeCell ref="A27:F27"/>
    <mergeCell ref="G27:AB27"/>
    <mergeCell ref="A29:E29"/>
    <mergeCell ref="G29:Z29"/>
    <mergeCell ref="A24:F24"/>
    <mergeCell ref="G24:AB24"/>
    <mergeCell ref="A33:F33"/>
    <mergeCell ref="G33:AB33"/>
    <mergeCell ref="A31:F31"/>
    <mergeCell ref="G31:AB31"/>
    <mergeCell ref="A32:F32"/>
    <mergeCell ref="G32:AB32"/>
    <mergeCell ref="A37:F37"/>
    <mergeCell ref="G37:AB37"/>
    <mergeCell ref="A28:F28"/>
    <mergeCell ref="G28:AB28"/>
    <mergeCell ref="G30:AB30"/>
    <mergeCell ref="G40:AB40"/>
    <mergeCell ref="A41:F41"/>
    <mergeCell ref="G41:AB41"/>
    <mergeCell ref="A34:F34"/>
    <mergeCell ref="G34:AB34"/>
    <mergeCell ref="A36:F36"/>
    <mergeCell ref="G36:AB36"/>
    <mergeCell ref="A40:E40"/>
    <mergeCell ref="A35:F35"/>
    <mergeCell ref="G35:X35"/>
    <mergeCell ref="A38:F38"/>
    <mergeCell ref="G38:AB38"/>
    <mergeCell ref="A45:E45"/>
    <mergeCell ref="A42:F42"/>
    <mergeCell ref="G42:AB42"/>
    <mergeCell ref="A43:F43"/>
    <mergeCell ref="G43:AB43"/>
    <mergeCell ref="G44:Z44"/>
    <mergeCell ref="A44:E44"/>
    <mergeCell ref="A48:F48"/>
    <mergeCell ref="G48:AB48"/>
    <mergeCell ref="A54:F54"/>
    <mergeCell ref="G54:AB54"/>
    <mergeCell ref="A50:F50"/>
    <mergeCell ref="G50:AB50"/>
    <mergeCell ref="A51:E51"/>
    <mergeCell ref="G51:X51"/>
    <mergeCell ref="A49:F49"/>
    <mergeCell ref="G49:AB49"/>
    <mergeCell ref="A47:F47"/>
    <mergeCell ref="G47:AB47"/>
    <mergeCell ref="A52:F52"/>
    <mergeCell ref="G52:AB52"/>
    <mergeCell ref="A53:F53"/>
    <mergeCell ref="G53:AB53"/>
    <mergeCell ref="A58:F58"/>
    <mergeCell ref="G58:AB58"/>
    <mergeCell ref="A59:E59"/>
    <mergeCell ref="G59:X59"/>
    <mergeCell ref="A60:F60"/>
    <mergeCell ref="G60:AB60"/>
    <mergeCell ref="A55:E55"/>
    <mergeCell ref="G55:X55"/>
    <mergeCell ref="A56:F56"/>
    <mergeCell ref="G56:AB56"/>
    <mergeCell ref="A57:F57"/>
    <mergeCell ref="G57:AB57"/>
    <mergeCell ref="A61:F61"/>
    <mergeCell ref="G61:AB61"/>
    <mergeCell ref="A62:F62"/>
    <mergeCell ref="G62:AB62"/>
    <mergeCell ref="A63:E63"/>
    <mergeCell ref="G63:X63"/>
    <mergeCell ref="G66:Z66"/>
    <mergeCell ref="A68:F68"/>
    <mergeCell ref="G68:AB68"/>
    <mergeCell ref="A69:F69"/>
    <mergeCell ref="G69:AB69"/>
    <mergeCell ref="A70:E70"/>
    <mergeCell ref="A64:F64"/>
    <mergeCell ref="G64:AB64"/>
    <mergeCell ref="A65:F65"/>
    <mergeCell ref="G65:AB65"/>
    <mergeCell ref="G70:Z70"/>
    <mergeCell ref="A76:F76"/>
    <mergeCell ref="G76:AB76"/>
    <mergeCell ref="A66:E66"/>
    <mergeCell ref="A67:E67"/>
    <mergeCell ref="G67:X67"/>
    <mergeCell ref="A75:E75"/>
    <mergeCell ref="G75:X75"/>
    <mergeCell ref="A77:F77"/>
    <mergeCell ref="G77:AB77"/>
    <mergeCell ref="A78:AI81"/>
    <mergeCell ref="AJ78:AJ89"/>
    <mergeCell ref="A71:AB71"/>
    <mergeCell ref="A72:F72"/>
    <mergeCell ref="G72:AB72"/>
    <mergeCell ref="A73:F73"/>
    <mergeCell ref="G73:AB73"/>
    <mergeCell ref="A74:F74"/>
    <mergeCell ref="G74:AB74"/>
    <mergeCell ref="AV78:AV79"/>
    <mergeCell ref="AW78:AW79"/>
    <mergeCell ref="AX78:AX79"/>
    <mergeCell ref="AK80:AP81"/>
    <mergeCell ref="AQ80:AQ81"/>
    <mergeCell ref="AR80:AR81"/>
    <mergeCell ref="AS80:AS81"/>
    <mergeCell ref="AT80:AT81"/>
    <mergeCell ref="AU80:AU81"/>
    <mergeCell ref="AV80:AV81"/>
    <mergeCell ref="AK78:AP79"/>
    <mergeCell ref="AQ78:AQ79"/>
    <mergeCell ref="AR78:AR79"/>
    <mergeCell ref="AS78:AS79"/>
    <mergeCell ref="AT78:AT79"/>
    <mergeCell ref="AU78:AU79"/>
    <mergeCell ref="AW80:AW81"/>
    <mergeCell ref="AX80:AX81"/>
    <mergeCell ref="AT88:AT89"/>
    <mergeCell ref="AU88:AU89"/>
    <mergeCell ref="AV88:AV89"/>
    <mergeCell ref="AW88:AW89"/>
    <mergeCell ref="AX88:AX89"/>
    <mergeCell ref="AR86:AR87"/>
    <mergeCell ref="AS86:AS87"/>
    <mergeCell ref="AT86:AT87"/>
    <mergeCell ref="AU86:AU87"/>
    <mergeCell ref="AV86:AV87"/>
    <mergeCell ref="AW86:AW87"/>
    <mergeCell ref="AY2:AY6"/>
    <mergeCell ref="AZ2:AZ6"/>
    <mergeCell ref="AZ78:AZ79"/>
    <mergeCell ref="AZ80:AZ81"/>
    <mergeCell ref="AZ86:AZ87"/>
    <mergeCell ref="AZ88:AZ89"/>
    <mergeCell ref="A46:E46"/>
    <mergeCell ref="G46:X46"/>
    <mergeCell ref="AY78:AY79"/>
    <mergeCell ref="AY80:AY81"/>
    <mergeCell ref="AY86:AY87"/>
    <mergeCell ref="AY88:AY89"/>
    <mergeCell ref="A82:AI89"/>
    <mergeCell ref="AK82:AP82"/>
    <mergeCell ref="AK83:AP83"/>
    <mergeCell ref="AK84:AP84"/>
    <mergeCell ref="AK85:AP85"/>
    <mergeCell ref="AK86:AP87"/>
    <mergeCell ref="AQ86:AQ87"/>
    <mergeCell ref="AX86:AX87"/>
    <mergeCell ref="AK88:AP89"/>
    <mergeCell ref="AQ88:AQ89"/>
    <mergeCell ref="AR88:AR89"/>
    <mergeCell ref="AS88:AS89"/>
  </mergeCells>
  <pageMargins left="1.0236220472440944" right="0.19685039370078741" top="0.62992125984251968" bottom="0.59055118110236227" header="0" footer="0"/>
  <pageSetup paperSize="9" scale="45" fitToHeight="3" orientation="landscape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view="pageBreakPreview" zoomScale="60" workbookViewId="0">
      <selection activeCell="E12" sqref="E12"/>
    </sheetView>
  </sheetViews>
  <sheetFormatPr defaultColWidth="9.140625" defaultRowHeight="18.75" x14ac:dyDescent="0.3"/>
  <cols>
    <col min="1" max="1" width="20.7109375" style="65" customWidth="1"/>
    <col min="2" max="2" width="9.140625" style="65"/>
    <col min="3" max="3" width="54.85546875" style="65" customWidth="1"/>
    <col min="4" max="5" width="20.7109375" style="65" customWidth="1"/>
    <col min="6" max="16384" width="9.140625" style="65"/>
  </cols>
  <sheetData>
    <row r="1" spans="1:5" s="75" customFormat="1" ht="27.75" customHeight="1" x14ac:dyDescent="0.2">
      <c r="A1" s="81" t="s">
        <v>171</v>
      </c>
    </row>
    <row r="2" spans="1:5" s="79" customFormat="1" ht="39.950000000000003" customHeight="1" x14ac:dyDescent="0.2">
      <c r="A2" s="80" t="s">
        <v>170</v>
      </c>
      <c r="B2" s="466" t="s">
        <v>169</v>
      </c>
      <c r="C2" s="467"/>
      <c r="D2" s="80" t="s">
        <v>168</v>
      </c>
      <c r="E2" s="80" t="s">
        <v>167</v>
      </c>
    </row>
    <row r="3" spans="1:5" s="75" customFormat="1" ht="39.950000000000003" customHeight="1" x14ac:dyDescent="0.2">
      <c r="A3" s="69" t="s">
        <v>166</v>
      </c>
      <c r="B3" s="372" t="s">
        <v>52</v>
      </c>
      <c r="C3" s="374"/>
      <c r="D3" s="69">
        <v>3.4</v>
      </c>
      <c r="E3" s="69">
        <v>9</v>
      </c>
    </row>
    <row r="4" spans="1:5" s="75" customFormat="1" ht="39.950000000000003" customHeight="1" thickBot="1" x14ac:dyDescent="0.25">
      <c r="A4" s="78" t="s">
        <v>165</v>
      </c>
      <c r="B4" s="468" t="s">
        <v>128</v>
      </c>
      <c r="C4" s="469"/>
      <c r="D4" s="78" t="s">
        <v>269</v>
      </c>
      <c r="E4" s="78">
        <v>35</v>
      </c>
    </row>
    <row r="5" spans="1:5" s="75" customFormat="1" ht="19.5" thickBot="1" x14ac:dyDescent="0.25">
      <c r="A5" s="464" t="s">
        <v>164</v>
      </c>
      <c r="B5" s="465"/>
      <c r="C5" s="465"/>
      <c r="D5" s="77"/>
      <c r="E5" s="76">
        <f>SUM(E3:E4)</f>
        <v>44</v>
      </c>
    </row>
  </sheetData>
  <mergeCells count="4">
    <mergeCell ref="A5:C5"/>
    <mergeCell ref="B2:C2"/>
    <mergeCell ref="B3:C3"/>
    <mergeCell ref="B4:C4"/>
  </mergeCells>
  <pageMargins left="1.1023622047244095" right="0.31496062992125984" top="0.9448818897637796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view="pageBreakPreview" zoomScale="80" zoomScaleSheetLayoutView="80" workbookViewId="0">
      <selection activeCell="F22" sqref="F22"/>
    </sheetView>
  </sheetViews>
  <sheetFormatPr defaultRowHeight="12.75" x14ac:dyDescent="0.2"/>
  <cols>
    <col min="1" max="1" width="9.140625" style="30"/>
    <col min="2" max="2" width="117.85546875" customWidth="1"/>
  </cols>
  <sheetData>
    <row r="1" spans="1:2" ht="39" customHeight="1" thickBot="1" x14ac:dyDescent="0.25">
      <c r="A1" s="470" t="s">
        <v>189</v>
      </c>
      <c r="B1" s="470"/>
    </row>
    <row r="2" spans="1:2" ht="29.25" customHeight="1" thickBot="1" x14ac:dyDescent="0.25">
      <c r="A2" s="92" t="s">
        <v>188</v>
      </c>
      <c r="B2" s="91" t="s">
        <v>169</v>
      </c>
    </row>
    <row r="3" spans="1:2" ht="18.75" x14ac:dyDescent="0.2">
      <c r="A3" s="90"/>
      <c r="B3" s="89" t="s">
        <v>187</v>
      </c>
    </row>
    <row r="4" spans="1:2" ht="18.75" x14ac:dyDescent="0.2">
      <c r="A4" s="85">
        <v>1</v>
      </c>
      <c r="B4" s="84" t="s">
        <v>186</v>
      </c>
    </row>
    <row r="5" spans="1:2" ht="18.75" x14ac:dyDescent="0.2">
      <c r="A5" s="85">
        <v>2</v>
      </c>
      <c r="B5" s="84" t="s">
        <v>185</v>
      </c>
    </row>
    <row r="6" spans="1:2" ht="18.75" x14ac:dyDescent="0.2">
      <c r="A6" s="85">
        <v>3</v>
      </c>
      <c r="B6" s="84" t="s">
        <v>184</v>
      </c>
    </row>
    <row r="7" spans="1:2" ht="18.75" x14ac:dyDescent="0.2">
      <c r="A7" s="85">
        <v>4</v>
      </c>
      <c r="B7" s="84" t="s">
        <v>193</v>
      </c>
    </row>
    <row r="8" spans="1:2" ht="18.75" x14ac:dyDescent="0.2">
      <c r="A8" s="85">
        <v>5</v>
      </c>
      <c r="B8" s="84" t="s">
        <v>194</v>
      </c>
    </row>
    <row r="9" spans="1:2" ht="18.75" x14ac:dyDescent="0.2">
      <c r="A9" s="85">
        <v>6</v>
      </c>
      <c r="B9" s="84" t="s">
        <v>183</v>
      </c>
    </row>
    <row r="10" spans="1:2" ht="18.75" x14ac:dyDescent="0.2">
      <c r="A10" s="85">
        <v>7</v>
      </c>
      <c r="B10" s="87" t="s">
        <v>180</v>
      </c>
    </row>
    <row r="11" spans="1:2" ht="18.75" x14ac:dyDescent="0.2">
      <c r="A11" s="85">
        <v>8</v>
      </c>
      <c r="B11" s="87" t="s">
        <v>182</v>
      </c>
    </row>
    <row r="12" spans="1:2" ht="18.75" x14ac:dyDescent="0.2">
      <c r="A12" s="85">
        <v>9</v>
      </c>
      <c r="B12" s="87" t="s">
        <v>195</v>
      </c>
    </row>
    <row r="13" spans="1:2" ht="18.75" x14ac:dyDescent="0.2">
      <c r="A13" s="85">
        <v>10</v>
      </c>
      <c r="B13" s="87" t="s">
        <v>196</v>
      </c>
    </row>
    <row r="14" spans="1:2" ht="18.75" x14ac:dyDescent="0.2">
      <c r="A14" s="88"/>
      <c r="B14" s="86" t="s">
        <v>181</v>
      </c>
    </row>
    <row r="15" spans="1:2" ht="18.75" x14ac:dyDescent="0.2">
      <c r="A15" s="85">
        <v>1</v>
      </c>
      <c r="B15" s="87" t="s">
        <v>178</v>
      </c>
    </row>
    <row r="16" spans="1:2" ht="18.75" x14ac:dyDescent="0.2">
      <c r="A16" s="85">
        <v>2</v>
      </c>
      <c r="B16" s="87" t="s">
        <v>179</v>
      </c>
    </row>
    <row r="17" spans="1:2" ht="18.75" x14ac:dyDescent="0.3">
      <c r="A17" s="85">
        <v>3</v>
      </c>
      <c r="B17" s="96" t="s">
        <v>197</v>
      </c>
    </row>
    <row r="18" spans="1:2" ht="18.75" x14ac:dyDescent="0.3">
      <c r="A18" s="85">
        <v>4</v>
      </c>
      <c r="B18" s="96" t="s">
        <v>198</v>
      </c>
    </row>
    <row r="19" spans="1:2" ht="18.75" x14ac:dyDescent="0.2">
      <c r="A19" s="88"/>
      <c r="B19" s="86" t="s">
        <v>177</v>
      </c>
    </row>
    <row r="20" spans="1:2" ht="18.75" x14ac:dyDescent="0.2">
      <c r="A20" s="85">
        <v>1</v>
      </c>
      <c r="B20" s="87" t="s">
        <v>199</v>
      </c>
    </row>
    <row r="21" spans="1:2" ht="18.75" x14ac:dyDescent="0.2">
      <c r="A21" s="85">
        <v>2</v>
      </c>
      <c r="B21" s="87" t="s">
        <v>200</v>
      </c>
    </row>
    <row r="22" spans="1:2" ht="18" customHeight="1" x14ac:dyDescent="0.2">
      <c r="A22" s="85"/>
      <c r="B22" s="86" t="s">
        <v>176</v>
      </c>
    </row>
    <row r="23" spans="1:2" ht="18.75" customHeight="1" x14ac:dyDescent="0.2">
      <c r="A23" s="85">
        <v>1</v>
      </c>
      <c r="B23" s="84" t="s">
        <v>175</v>
      </c>
    </row>
    <row r="24" spans="1:2" ht="18.75" customHeight="1" x14ac:dyDescent="0.2">
      <c r="A24" s="85"/>
      <c r="B24" s="86" t="s">
        <v>174</v>
      </c>
    </row>
    <row r="25" spans="1:2" ht="18.75" x14ac:dyDescent="0.2">
      <c r="A25" s="85">
        <v>1</v>
      </c>
      <c r="B25" s="84" t="s">
        <v>173</v>
      </c>
    </row>
    <row r="26" spans="1:2" ht="19.5" thickBot="1" x14ac:dyDescent="0.25">
      <c r="A26" s="83">
        <v>2</v>
      </c>
      <c r="B26" s="82" t="s">
        <v>172</v>
      </c>
    </row>
    <row r="27" spans="1:2" ht="15.75" x14ac:dyDescent="0.2">
      <c r="A27" s="29"/>
    </row>
  </sheetData>
  <mergeCells count="1">
    <mergeCell ref="A1:B1"/>
  </mergeCells>
  <printOptions horizontalCentered="1"/>
  <pageMargins left="0.39370078740157483" right="0.31496062992125984" top="0.94488188976377963" bottom="0.74803149606299213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Титульный лист</vt:lpstr>
      <vt:lpstr>1. График учебного процесса</vt:lpstr>
      <vt:lpstr>2. Сводные данные</vt:lpstr>
      <vt:lpstr>3. Учебный план</vt:lpstr>
      <vt:lpstr>4. Практика</vt:lpstr>
      <vt:lpstr>5. Кабинеты</vt:lpstr>
      <vt:lpstr>'1. График учебного процесса'!Область_печати</vt:lpstr>
      <vt:lpstr>'2. Сводные данные'!Область_печати</vt:lpstr>
      <vt:lpstr>'Титульный лист'!Область_печати</vt:lpstr>
    </vt:vector>
  </TitlesOfParts>
  <Company>GSK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Инна Владимировна</cp:lastModifiedBy>
  <cp:lastPrinted>2026-06-17T12:20:48Z</cp:lastPrinted>
  <dcterms:created xsi:type="dcterms:W3CDTF">2000-09-22T08:18:45Z</dcterms:created>
  <dcterms:modified xsi:type="dcterms:W3CDTF">2026-08-31T07:09:19Z</dcterms:modified>
</cp:coreProperties>
</file>