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 defaultThemeVersion="124226"/>
  <bookViews>
    <workbookView xWindow="-120" yWindow="0" windowWidth="19440" windowHeight="11640" activeTab="3"/>
  </bookViews>
  <sheets>
    <sheet name="Титульный лист" sheetId="13" r:id="rId1"/>
    <sheet name="1. График учебного процесса" sheetId="14" r:id="rId2"/>
    <sheet name="2. Сводные данные" sheetId="15" r:id="rId3"/>
    <sheet name="3. Учебный план" sheetId="19" r:id="rId4"/>
    <sheet name="4. Практика" sheetId="16" r:id="rId5"/>
    <sheet name="5. Кабинеты" sheetId="17" r:id="rId6"/>
  </sheets>
  <definedNames>
    <definedName name="_xlnm.Print_Area" localSheetId="1">'1. График учебного процесса'!$A$1:$BD$51</definedName>
    <definedName name="_xlnm.Print_Area" localSheetId="2">'2. Сводные данные'!$A$1:$Q$20</definedName>
    <definedName name="_xlnm.Print_Area" localSheetId="0">'Титульный лист'!$A$1:$BA$31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V74" i="19" l="1"/>
  <c r="AV73" i="19"/>
  <c r="AU73" i="19"/>
  <c r="AW73" i="19" s="1"/>
  <c r="AU71" i="19"/>
  <c r="AT71" i="19"/>
  <c r="AS71" i="19"/>
  <c r="AR71" i="19"/>
  <c r="AW71" i="19" s="1"/>
  <c r="AW62" i="19"/>
  <c r="AW61" i="19"/>
  <c r="AW60" i="19"/>
  <c r="AW59" i="19"/>
  <c r="AV59" i="19"/>
  <c r="AU59" i="19"/>
  <c r="AT59" i="19"/>
  <c r="AS59" i="19"/>
  <c r="AR59" i="19"/>
  <c r="AQ59" i="19"/>
  <c r="AP59" i="19"/>
  <c r="AO59" i="19"/>
  <c r="AN59" i="19"/>
  <c r="AM59" i="19"/>
  <c r="AL59" i="19"/>
  <c r="AK59" i="19"/>
  <c r="AJ59" i="19"/>
  <c r="AI59" i="19"/>
  <c r="AH59" i="19"/>
  <c r="AG59" i="19"/>
  <c r="AW58" i="19"/>
  <c r="AW57" i="19"/>
  <c r="AW56" i="19"/>
  <c r="AW55" i="19"/>
  <c r="AW51" i="19" s="1"/>
  <c r="AW54" i="19"/>
  <c r="AW53" i="19"/>
  <c r="AW52" i="19"/>
  <c r="AV51" i="19"/>
  <c r="AU51" i="19"/>
  <c r="AT51" i="19"/>
  <c r="AS51" i="19"/>
  <c r="AR51" i="19"/>
  <c r="AQ51" i="19"/>
  <c r="AP51" i="19"/>
  <c r="AO51" i="19"/>
  <c r="AN51" i="19"/>
  <c r="AM51" i="19"/>
  <c r="AL51" i="19"/>
  <c r="AL42" i="19" s="1"/>
  <c r="AK51" i="19"/>
  <c r="AJ51" i="19"/>
  <c r="AI51" i="19"/>
  <c r="AH51" i="19"/>
  <c r="AH42" i="19" s="1"/>
  <c r="AG51" i="19"/>
  <c r="AW50" i="19"/>
  <c r="AW49" i="19"/>
  <c r="AW48" i="19"/>
  <c r="AW47" i="19"/>
  <c r="AW46" i="19"/>
  <c r="AW45" i="19"/>
  <c r="AW44" i="19"/>
  <c r="AV43" i="19"/>
  <c r="AU43" i="19"/>
  <c r="AU42" i="19" s="1"/>
  <c r="AU31" i="19" s="1"/>
  <c r="AT43" i="19"/>
  <c r="AS43" i="19"/>
  <c r="AS42" i="19" s="1"/>
  <c r="AS31" i="19" s="1"/>
  <c r="AS63" i="19" s="1"/>
  <c r="AS69" i="19" s="1"/>
  <c r="AR43" i="19"/>
  <c r="AQ43" i="19"/>
  <c r="AP43" i="19"/>
  <c r="AO43" i="19"/>
  <c r="AO42" i="19" s="1"/>
  <c r="AO31" i="19" s="1"/>
  <c r="AO63" i="19" s="1"/>
  <c r="AN43" i="19"/>
  <c r="AM43" i="19"/>
  <c r="AL43" i="19"/>
  <c r="AK43" i="19"/>
  <c r="AK42" i="19" s="1"/>
  <c r="AK31" i="19" s="1"/>
  <c r="AJ43" i="19"/>
  <c r="AI43" i="19"/>
  <c r="AH43" i="19"/>
  <c r="AG43" i="19"/>
  <c r="AV42" i="19"/>
  <c r="AT42" i="19"/>
  <c r="AR42" i="19"/>
  <c r="AQ42" i="19"/>
  <c r="AP42" i="19"/>
  <c r="AN42" i="19"/>
  <c r="AM42" i="19"/>
  <c r="AJ42" i="19"/>
  <c r="AI42" i="19"/>
  <c r="AW41" i="19"/>
  <c r="AH41" i="19"/>
  <c r="AG41" i="19"/>
  <c r="AW40" i="19"/>
  <c r="AH40" i="19"/>
  <c r="AG40" i="19"/>
  <c r="AW39" i="19"/>
  <c r="AH39" i="19"/>
  <c r="AG39" i="19"/>
  <c r="AW38" i="19"/>
  <c r="AH38" i="19"/>
  <c r="AG38" i="19" s="1"/>
  <c r="AW37" i="19"/>
  <c r="AH37" i="19"/>
  <c r="AG37" i="19"/>
  <c r="AW36" i="19"/>
  <c r="AH36" i="19"/>
  <c r="AG36" i="19"/>
  <c r="AW35" i="19"/>
  <c r="AH35" i="19"/>
  <c r="AG35" i="19"/>
  <c r="AW34" i="19"/>
  <c r="AH34" i="19"/>
  <c r="AG34" i="19" s="1"/>
  <c r="AW33" i="19"/>
  <c r="AH33" i="19"/>
  <c r="AG33" i="19"/>
  <c r="AV32" i="19"/>
  <c r="AV31" i="19" s="1"/>
  <c r="AU32" i="19"/>
  <c r="AT32" i="19"/>
  <c r="AS32" i="19"/>
  <c r="AR32" i="19"/>
  <c r="AQ32" i="19"/>
  <c r="AQ31" i="19" s="1"/>
  <c r="AP32" i="19"/>
  <c r="AP31" i="19" s="1"/>
  <c r="AO32" i="19"/>
  <c r="AN32" i="19"/>
  <c r="AM32" i="19"/>
  <c r="AL32" i="19"/>
  <c r="AK32" i="19"/>
  <c r="AJ32" i="19"/>
  <c r="AI32" i="19"/>
  <c r="AH32" i="19"/>
  <c r="AR31" i="19"/>
  <c r="AN31" i="19"/>
  <c r="AM31" i="19"/>
  <c r="AJ31" i="19"/>
  <c r="AI31" i="19"/>
  <c r="AW30" i="19"/>
  <c r="AH30" i="19"/>
  <c r="AG30" i="19" s="1"/>
  <c r="AW29" i="19"/>
  <c r="AH29" i="19"/>
  <c r="AG29" i="19"/>
  <c r="AW28" i="19"/>
  <c r="AH28" i="19"/>
  <c r="AG28" i="19"/>
  <c r="AW27" i="19"/>
  <c r="AH27" i="19"/>
  <c r="AG27" i="19"/>
  <c r="AW26" i="19"/>
  <c r="AH26" i="19"/>
  <c r="AG26" i="19" s="1"/>
  <c r="AW25" i="19"/>
  <c r="AW24" i="19" s="1"/>
  <c r="AH25" i="19"/>
  <c r="AG25" i="19"/>
  <c r="AG24" i="19" s="1"/>
  <c r="AV24" i="19"/>
  <c r="AU24" i="19"/>
  <c r="AT24" i="19"/>
  <c r="AS24" i="19"/>
  <c r="AR24" i="19"/>
  <c r="AQ24" i="19"/>
  <c r="AP24" i="19"/>
  <c r="AO24" i="19"/>
  <c r="AN24" i="19"/>
  <c r="AM24" i="19"/>
  <c r="AL24" i="19"/>
  <c r="AK24" i="19"/>
  <c r="AJ24" i="19"/>
  <c r="AI24" i="19"/>
  <c r="AH24" i="19"/>
  <c r="AW23" i="19"/>
  <c r="AJ23" i="19"/>
  <c r="AH23" i="19"/>
  <c r="AG23" i="19" s="1"/>
  <c r="AW22" i="19"/>
  <c r="AH22" i="19"/>
  <c r="AG22" i="19"/>
  <c r="AW21" i="19"/>
  <c r="AH21" i="19"/>
  <c r="AG21" i="19"/>
  <c r="AW20" i="19"/>
  <c r="AH20" i="19"/>
  <c r="AG20" i="19"/>
  <c r="AW19" i="19"/>
  <c r="AH19" i="19"/>
  <c r="AG19" i="19" s="1"/>
  <c r="AW18" i="19"/>
  <c r="AH18" i="19"/>
  <c r="AG18" i="19"/>
  <c r="AW17" i="19"/>
  <c r="AH17" i="19"/>
  <c r="AG17" i="19"/>
  <c r="AW16" i="19"/>
  <c r="AH16" i="19"/>
  <c r="AG16" i="19"/>
  <c r="AW15" i="19"/>
  <c r="AH15" i="19"/>
  <c r="AG15" i="19" s="1"/>
  <c r="AW14" i="19"/>
  <c r="AH14" i="19"/>
  <c r="AG14" i="19"/>
  <c r="AW13" i="19"/>
  <c r="AH13" i="19"/>
  <c r="AG13" i="19"/>
  <c r="AW12" i="19"/>
  <c r="AH12" i="19"/>
  <c r="AG12" i="19" s="1"/>
  <c r="AW11" i="19"/>
  <c r="AW9" i="19" s="1"/>
  <c r="AW8" i="19" s="1"/>
  <c r="AH11" i="19"/>
  <c r="AG11" i="19" s="1"/>
  <c r="AW10" i="19"/>
  <c r="AH10" i="19"/>
  <c r="AG10" i="19"/>
  <c r="AV9" i="19"/>
  <c r="AU9" i="19"/>
  <c r="AT9" i="19"/>
  <c r="AT8" i="19" s="1"/>
  <c r="AS9" i="19"/>
  <c r="AR9" i="19"/>
  <c r="AQ9" i="19"/>
  <c r="AP9" i="19"/>
  <c r="AP8" i="19" s="1"/>
  <c r="AP63" i="19" s="1"/>
  <c r="AO9" i="19"/>
  <c r="AN9" i="19"/>
  <c r="AM9" i="19"/>
  <c r="AL9" i="19"/>
  <c r="AL8" i="19" s="1"/>
  <c r="AK9" i="19"/>
  <c r="AK8" i="19" s="1"/>
  <c r="AJ9" i="19"/>
  <c r="AI9" i="19"/>
  <c r="AH9" i="19"/>
  <c r="AH8" i="19" s="1"/>
  <c r="AV8" i="19"/>
  <c r="AU8" i="19"/>
  <c r="AS8" i="19"/>
  <c r="AR8" i="19"/>
  <c r="AR63" i="19" s="1"/>
  <c r="AR69" i="19" s="1"/>
  <c r="AQ8" i="19"/>
  <c r="AO8" i="19"/>
  <c r="AN8" i="19"/>
  <c r="AN63" i="19" s="1"/>
  <c r="AM8" i="19"/>
  <c r="AM63" i="19" s="1"/>
  <c r="AJ8" i="19"/>
  <c r="AJ63" i="19" s="1"/>
  <c r="AI8" i="19"/>
  <c r="AI63" i="19" s="1"/>
  <c r="AK63" i="19" l="1"/>
  <c r="AT31" i="19"/>
  <c r="AT63" i="19" s="1"/>
  <c r="AT69" i="19" s="1"/>
  <c r="AW43" i="19"/>
  <c r="AW42" i="19" s="1"/>
  <c r="AU63" i="19"/>
  <c r="AU69" i="19" s="1"/>
  <c r="AL31" i="19"/>
  <c r="AL63" i="19" s="1"/>
  <c r="AG42" i="19"/>
  <c r="AH31" i="19"/>
  <c r="AH63" i="19" s="1"/>
  <c r="AV63" i="19"/>
  <c r="AV69" i="19" s="1"/>
  <c r="AW32" i="19"/>
  <c r="AQ63" i="19"/>
  <c r="AQ69" i="19" s="1"/>
  <c r="AG9" i="19"/>
  <c r="AG8" i="19" s="1"/>
  <c r="AG32" i="19"/>
  <c r="AG31" i="19" l="1"/>
  <c r="AG63" i="19" s="1"/>
  <c r="AW31" i="19"/>
  <c r="AW63" i="19" s="1"/>
  <c r="B4" i="15"/>
  <c r="I3" i="15"/>
  <c r="B3" i="15" l="1"/>
  <c r="E5" i="16" l="1"/>
  <c r="I4" i="15"/>
  <c r="I5" i="15"/>
  <c r="B6" i="15"/>
  <c r="C6" i="15"/>
  <c r="D6" i="15"/>
  <c r="E6" i="15"/>
  <c r="F6" i="15"/>
  <c r="G6" i="15"/>
  <c r="H6" i="15"/>
  <c r="I6" i="15" l="1"/>
</calcChain>
</file>

<file path=xl/sharedStrings.xml><?xml version="1.0" encoding="utf-8"?>
<sst xmlns="http://schemas.openxmlformats.org/spreadsheetml/2006/main" count="474" uniqueCount="280">
  <si>
    <t>I курс</t>
  </si>
  <si>
    <t>II курс</t>
  </si>
  <si>
    <t>III курс</t>
  </si>
  <si>
    <t>Иностранный язык</t>
  </si>
  <si>
    <t>Физическая культура</t>
  </si>
  <si>
    <t>Безопасность жизнедеятельности</t>
  </si>
  <si>
    <t>Индекс</t>
  </si>
  <si>
    <t>Математика</t>
  </si>
  <si>
    <t>История</t>
  </si>
  <si>
    <t>П.00</t>
  </si>
  <si>
    <t>ОП.00</t>
  </si>
  <si>
    <t>ОП.01</t>
  </si>
  <si>
    <t>ОП.02</t>
  </si>
  <si>
    <t>ОП.03</t>
  </si>
  <si>
    <t>ОП.04</t>
  </si>
  <si>
    <t>ОП.05</t>
  </si>
  <si>
    <t>ОП.06</t>
  </si>
  <si>
    <t>ОП.07</t>
  </si>
  <si>
    <t>ОП.08</t>
  </si>
  <si>
    <t>ОП.09</t>
  </si>
  <si>
    <t>ПМ.00</t>
  </si>
  <si>
    <t>ПМ.01</t>
  </si>
  <si>
    <t>МДК.01.01</t>
  </si>
  <si>
    <t>ПМ.02</t>
  </si>
  <si>
    <t>ПМ.03</t>
  </si>
  <si>
    <t>Преддипломная практика</t>
  </si>
  <si>
    <t>всего занятий</t>
  </si>
  <si>
    <t>Распределение обязательной нагрузки по курсам и семестрам (час. в семестр)</t>
  </si>
  <si>
    <t>Физика</t>
  </si>
  <si>
    <t>ПП.01</t>
  </si>
  <si>
    <t>ПП.02</t>
  </si>
  <si>
    <t>ПП.03</t>
  </si>
  <si>
    <t>Всего</t>
  </si>
  <si>
    <t>ПДП</t>
  </si>
  <si>
    <t>Государственная итоговая аттестация</t>
  </si>
  <si>
    <t>1</t>
  </si>
  <si>
    <t>2</t>
  </si>
  <si>
    <t>3</t>
  </si>
  <si>
    <t>4</t>
  </si>
  <si>
    <t>5</t>
  </si>
  <si>
    <t>6</t>
  </si>
  <si>
    <t>7</t>
  </si>
  <si>
    <t>8</t>
  </si>
  <si>
    <t>11</t>
  </si>
  <si>
    <t>12</t>
  </si>
  <si>
    <t>13</t>
  </si>
  <si>
    <t>14</t>
  </si>
  <si>
    <t>15</t>
  </si>
  <si>
    <t>16</t>
  </si>
  <si>
    <t>Наименование циклов, дисциплин, профессиональных модулей, МДК, практик</t>
  </si>
  <si>
    <t>МДК.02.01</t>
  </si>
  <si>
    <t>Информатика</t>
  </si>
  <si>
    <t>Менеджмент</t>
  </si>
  <si>
    <t>Промежуточная аттестация</t>
  </si>
  <si>
    <t>ГИА.00</t>
  </si>
  <si>
    <t>Учебная практика</t>
  </si>
  <si>
    <t>лаб. и практических занятий</t>
  </si>
  <si>
    <t>ОУД</t>
  </si>
  <si>
    <t>Общеобразовательные учебные дисциплины</t>
  </si>
  <si>
    <t>ОУД.01</t>
  </si>
  <si>
    <t>ОУД.03</t>
  </si>
  <si>
    <t>ОУД.05</t>
  </si>
  <si>
    <t>ОУД.06</t>
  </si>
  <si>
    <t>ОУД.07</t>
  </si>
  <si>
    <t>ОУД.04</t>
  </si>
  <si>
    <t>ОУД.10</t>
  </si>
  <si>
    <t>ОУД.11</t>
  </si>
  <si>
    <t>ОУД.08</t>
  </si>
  <si>
    <t>ОУД.09</t>
  </si>
  <si>
    <t>обязательная аудиторная</t>
  </si>
  <si>
    <t>Учебная нагрузка  обучающихся (час)</t>
  </si>
  <si>
    <t>курсовых работ (проектов)</t>
  </si>
  <si>
    <t>ГИА.01</t>
  </si>
  <si>
    <t>ГИА.02</t>
  </si>
  <si>
    <t>дисциплин и МДК</t>
  </si>
  <si>
    <t>уебной практики</t>
  </si>
  <si>
    <t>преддипломной практики</t>
  </si>
  <si>
    <t>экзаменов</t>
  </si>
  <si>
    <t>диф.зачетов</t>
  </si>
  <si>
    <t>зачетов</t>
  </si>
  <si>
    <t>всего</t>
  </si>
  <si>
    <t>Консультации на учебную группу по 4 часа на одного обучающегося на каждый учебный год</t>
  </si>
  <si>
    <t xml:space="preserve">Химия </t>
  </si>
  <si>
    <t>МДК.01.02</t>
  </si>
  <si>
    <t>Иностранный язык в профессиональной деятельности</t>
  </si>
  <si>
    <t>ПА</t>
  </si>
  <si>
    <t>кв.экзаменов</t>
  </si>
  <si>
    <t>17</t>
  </si>
  <si>
    <t>18</t>
  </si>
  <si>
    <t>Общепрофессиональные дисциплины</t>
  </si>
  <si>
    <t>производственной практики(по профилю специальности)</t>
  </si>
  <si>
    <t>ОУД.02</t>
  </si>
  <si>
    <t xml:space="preserve">Русский язык   </t>
  </si>
  <si>
    <t xml:space="preserve">Литература </t>
  </si>
  <si>
    <t>ОУД.12</t>
  </si>
  <si>
    <t>Формы промежуточной аттестации</t>
  </si>
  <si>
    <t>максимальная учебная нагрузка</t>
  </si>
  <si>
    <t>самостоятельная учебная работа</t>
  </si>
  <si>
    <t xml:space="preserve">теотерического обучения </t>
  </si>
  <si>
    <t>по практикам производственной и учебной</t>
  </si>
  <si>
    <t>консультации</t>
  </si>
  <si>
    <t>промежуточная аттестация</t>
  </si>
  <si>
    <t>Нагрузка во взаимодействии с преподавателем</t>
  </si>
  <si>
    <t>9</t>
  </si>
  <si>
    <t>10</t>
  </si>
  <si>
    <t>19</t>
  </si>
  <si>
    <t>20</t>
  </si>
  <si>
    <t xml:space="preserve">Объем образовательной нагрузки </t>
  </si>
  <si>
    <t>3. План учебного процесса</t>
  </si>
  <si>
    <t>с освоением  среднего  общего образования</t>
  </si>
  <si>
    <r>
      <t xml:space="preserve">форма обучения: </t>
    </r>
    <r>
      <rPr>
        <b/>
        <sz val="16"/>
        <rFont val="Times New Roman"/>
        <family val="1"/>
        <charset val="204"/>
      </rPr>
      <t>очная</t>
    </r>
  </si>
  <si>
    <t xml:space="preserve">ПО СПЕЦИАЛЬНОСТИ СРЕДНЕГО ПРОФЕССИОНАЛЬНОГО ОБРАЗОВАНИЯ </t>
  </si>
  <si>
    <t>ОСНОВНОЙ ОБРАЗОВАТЕЛЬНОЙ ПРОГРАММЫ ПОДГОТОВКИ СПЕЦИАЛИСТОВ СРЕДНЕГО ЗВЕНА</t>
  </si>
  <si>
    <t xml:space="preserve"> </t>
  </si>
  <si>
    <t>УЧЕБНЫЙ ПЛАН</t>
  </si>
  <si>
    <t>______________М.Н. Греховодова</t>
  </si>
  <si>
    <t>Директор ГБПОУ  РО "РКМиА"</t>
  </si>
  <si>
    <t>Педагогическим Советом ГБПОУ РО "РКМиА"</t>
  </si>
  <si>
    <t xml:space="preserve">        УТВЕРЖДАЮ</t>
  </si>
  <si>
    <t>РЕКОМЕНДОВАНО</t>
  </si>
  <si>
    <t>"Ростовский колледж металлообработки и автосервиса"</t>
  </si>
  <si>
    <t xml:space="preserve">государственное бюджетное профессиональное образовательное учреждение Ростовской области  </t>
  </si>
  <si>
    <t>Министерство общего и профессионального образования Ростовской области</t>
  </si>
  <si>
    <t>К</t>
  </si>
  <si>
    <t>И</t>
  </si>
  <si>
    <t>А</t>
  </si>
  <si>
    <t>П</t>
  </si>
  <si>
    <t>У</t>
  </si>
  <si>
    <t>Т</t>
  </si>
  <si>
    <t>Каникулы</t>
  </si>
  <si>
    <t>Производственная практика</t>
  </si>
  <si>
    <t>Теоретическое обучение</t>
  </si>
  <si>
    <t>п</t>
  </si>
  <si>
    <t>к</t>
  </si>
  <si>
    <t>т</t>
  </si>
  <si>
    <t>IV</t>
  </si>
  <si>
    <t>у</t>
  </si>
  <si>
    <t>III</t>
  </si>
  <si>
    <t>II</t>
  </si>
  <si>
    <t>I</t>
  </si>
  <si>
    <t>VIII</t>
  </si>
  <si>
    <t>VII</t>
  </si>
  <si>
    <t>V</t>
  </si>
  <si>
    <t>XII</t>
  </si>
  <si>
    <t>XI</t>
  </si>
  <si>
    <t>X</t>
  </si>
  <si>
    <t>VI</t>
  </si>
  <si>
    <t>Х</t>
  </si>
  <si>
    <t>IX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</si>
  <si>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</si>
  <si>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</si>
  <si>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</si>
  <si>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</si>
  <si>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</si>
  <si>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</si>
  <si>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</si>
  <si>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</si>
  <si>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</si>
  <si>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</si>
  <si>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</si>
  <si>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</si>
  <si>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КУРСЫ</t>
  </si>
  <si>
    <t>1.      График учебного процесса</t>
  </si>
  <si>
    <t>Всего (по курсам)</t>
  </si>
  <si>
    <t>Обучение по дисциплинам и междисциплинарным курсам</t>
  </si>
  <si>
    <t>2. Сводные данные  по бюджету времени (в неделях)</t>
  </si>
  <si>
    <t>Всего:</t>
  </si>
  <si>
    <t>ПП.00</t>
  </si>
  <si>
    <t>УП.00</t>
  </si>
  <si>
    <t>Недель</t>
  </si>
  <si>
    <t>Семестр</t>
  </si>
  <si>
    <t>Наименование</t>
  </si>
  <si>
    <t>№ п/п</t>
  </si>
  <si>
    <t>4. Учебная и производственная практика</t>
  </si>
  <si>
    <t xml:space="preserve">Библиотека, читальный зал с выходом в сеть Интернет </t>
  </si>
  <si>
    <t>Актовый зал</t>
  </si>
  <si>
    <t>Залы:</t>
  </si>
  <si>
    <t>Спортивный зал</t>
  </si>
  <si>
    <t>Спортивный комплекс:</t>
  </si>
  <si>
    <t>Лаборатории:</t>
  </si>
  <si>
    <t>Кабинеты:</t>
  </si>
  <si>
    <t>№ пп</t>
  </si>
  <si>
    <t>5. Перечень лабораторий, кабинетов, мастерских и др.</t>
  </si>
  <si>
    <t>Безопасности жизнедеятельности</t>
  </si>
  <si>
    <t>1 сем.          17 нед.</t>
  </si>
  <si>
    <t>Основы финансовой грамотности</t>
  </si>
  <si>
    <t>Производственная практика (по профилю специальности)</t>
  </si>
  <si>
    <t>ОУД.13</t>
  </si>
  <si>
    <t>зачет</t>
  </si>
  <si>
    <t>экзамен</t>
  </si>
  <si>
    <t>дифференцированный зачет</t>
  </si>
  <si>
    <t>другие формы контроля</t>
  </si>
  <si>
    <t>23</t>
  </si>
  <si>
    <t>24</t>
  </si>
  <si>
    <t>Итого обязательные общеобразовательные дисциплины</t>
  </si>
  <si>
    <t>Биология</t>
  </si>
  <si>
    <t>Обществознание</t>
  </si>
  <si>
    <t>География</t>
  </si>
  <si>
    <t xml:space="preserve">Индивидуальный проект    </t>
  </si>
  <si>
    <t xml:space="preserve">Обязательный профессиональный учебный цикл  </t>
  </si>
  <si>
    <t xml:space="preserve">Профессиональный учебный цикл  ПМ </t>
  </si>
  <si>
    <t>Экзамен квалификационный ПМ.01</t>
  </si>
  <si>
    <t>Экзамен квалификационный ПМ.02</t>
  </si>
  <si>
    <t>Экзамен квалификационный ПМ.03</t>
  </si>
  <si>
    <t>2 сем.         24 нед.</t>
  </si>
  <si>
    <t xml:space="preserve">3 сем.        17 нед.
</t>
  </si>
  <si>
    <t xml:space="preserve">4 сем.           24 нед.
</t>
  </si>
  <si>
    <t xml:space="preserve">7 сем.               17 нед.
</t>
  </si>
  <si>
    <t>144 ч.</t>
  </si>
  <si>
    <t>72 ч.</t>
  </si>
  <si>
    <t>8 сем.        24 нед.</t>
  </si>
  <si>
    <t>Социально-гуманитарный цикл</t>
  </si>
  <si>
    <t>СГ.00</t>
  </si>
  <si>
    <t>СГ.01</t>
  </si>
  <si>
    <t>История России</t>
  </si>
  <si>
    <t>СГ.02</t>
  </si>
  <si>
    <t>СГ.03</t>
  </si>
  <si>
    <t>СГ.04</t>
  </si>
  <si>
    <t>2,3,4,5</t>
  </si>
  <si>
    <t>СГ.05</t>
  </si>
  <si>
    <t>Основы бережливого производства</t>
  </si>
  <si>
    <t>СГ.06</t>
  </si>
  <si>
    <t xml:space="preserve">Экономика организации </t>
  </si>
  <si>
    <t>Профессиональная этика и основы делового общения</t>
  </si>
  <si>
    <t xml:space="preserve">Правовые основы профессиональной деятельности </t>
  </si>
  <si>
    <t xml:space="preserve">Информационные и 
коммуникационные технологии
</t>
  </si>
  <si>
    <t xml:space="preserve">Русский язык 
в профессиональной деятельности
</t>
  </si>
  <si>
    <t xml:space="preserve">Компьютерная 
обработка документов
Компьютерная 
обработка документов
</t>
  </si>
  <si>
    <t>Осуществление организационного и документационного обеспечения деятельности организации</t>
  </si>
  <si>
    <t>Документационное обеспечение управления</t>
  </si>
  <si>
    <t xml:space="preserve">Организация работы 
с электронными документами
</t>
  </si>
  <si>
    <t xml:space="preserve">Организация 
секретарского обслуживания
</t>
  </si>
  <si>
    <t>МДК.01.03</t>
  </si>
  <si>
    <t>Документационное обеспечение кадровой службы</t>
  </si>
  <si>
    <t>МДК.01.04</t>
  </si>
  <si>
    <t>УП.01</t>
  </si>
  <si>
    <t>Организация архивной работы по документам организаций различных форм собственности</t>
  </si>
  <si>
    <t>Организация и нормативно-правовые основы архивного дела</t>
  </si>
  <si>
    <t xml:space="preserve">Государственные, муниципальные архивы и архивы организаций </t>
  </si>
  <si>
    <t>МДК.02.02</t>
  </si>
  <si>
    <t xml:space="preserve">Методика и практика 
архивоведения
</t>
  </si>
  <si>
    <t>МДК.02.03</t>
  </si>
  <si>
    <t>МДК.02.04</t>
  </si>
  <si>
    <t xml:space="preserve">Обеспечение сохранности 
документов
</t>
  </si>
  <si>
    <t>УП.02</t>
  </si>
  <si>
    <t>УП.03</t>
  </si>
  <si>
    <t xml:space="preserve">Производственная практика </t>
  </si>
  <si>
    <t>108 ч.</t>
  </si>
  <si>
    <t>Основы психологии</t>
  </si>
  <si>
    <t xml:space="preserve">Государственная (итоговая) аттестация:  проводится в форме демонстрационного экзамена и защиты дипломного проекта (работы).                                                                                                                                    </t>
  </si>
  <si>
    <t xml:space="preserve">Государственная итоговая аттестация </t>
  </si>
  <si>
    <t>Демонстрационный экзамен</t>
  </si>
  <si>
    <t>Защита дипломного проекта (работы)</t>
  </si>
  <si>
    <t>46.02.01 Документационное обеспечение управления и архивоведение</t>
  </si>
  <si>
    <r>
      <t xml:space="preserve">нормативный срок получения образования: </t>
    </r>
    <r>
      <rPr>
        <b/>
        <sz val="16"/>
        <rFont val="Times New Roman"/>
        <family val="1"/>
        <charset val="204"/>
      </rPr>
      <t xml:space="preserve"> 2 года 10 месяцев</t>
    </r>
    <r>
      <rPr>
        <sz val="16"/>
        <rFont val="Times New Roman"/>
        <family val="1"/>
        <charset val="204"/>
      </rPr>
      <t xml:space="preserve"> на базе основного общего образования </t>
    </r>
  </si>
  <si>
    <t>специалист по документационному обеспечению управления и архивному делу</t>
  </si>
  <si>
    <t xml:space="preserve">профиль получаемого профессионального образования: гуманитарный                                                                                                                      </t>
  </si>
  <si>
    <t xml:space="preserve">приказ об утверждении ФГОС СПО 46.02.01 </t>
  </si>
  <si>
    <t>Документационное обеспечение управления и архивоведение: 26.08.2022 г. № 778 (Зарегистрировано в Минюсте России 30.09.2022 N 70318)</t>
  </si>
  <si>
    <t>Выполнение работ по рабочим профессиям: 26353 "Секретарь-машинистка", 20190 "Архивариус"</t>
  </si>
  <si>
    <t>Социально-экономических и управленческих дисциплин</t>
  </si>
  <si>
    <t>Иностранного языка в профессиональной деятельности</t>
  </si>
  <si>
    <t>Русского языка в профессиональной деятельности</t>
  </si>
  <si>
    <t>Правового обеспечения профессиональной деятельности</t>
  </si>
  <si>
    <t>Документационного обеспечения управления</t>
  </si>
  <si>
    <t>Архивоведения</t>
  </si>
  <si>
    <t>Профессиональной этики и основ делового общения</t>
  </si>
  <si>
    <t>Организации секретарского обслуживания</t>
  </si>
  <si>
    <t>Компьютерной обработки документов</t>
  </si>
  <si>
    <t>Информационных и коммуникационных технологий</t>
  </si>
  <si>
    <t>Архивного дела</t>
  </si>
  <si>
    <t>Организации работы с документами</t>
  </si>
  <si>
    <t>Систем электронного документооборота</t>
  </si>
  <si>
    <t>Учебная канцелярия</t>
  </si>
  <si>
    <t>Основы безопасности и защиты Родины</t>
  </si>
  <si>
    <t>Карьерное моделирование</t>
  </si>
  <si>
    <r>
      <t xml:space="preserve">год начала подготовки по учебному плану </t>
    </r>
    <r>
      <rPr>
        <b/>
        <sz val="16"/>
        <rFont val="Times New Roman"/>
        <family val="1"/>
        <charset val="204"/>
      </rPr>
      <t>2024 год</t>
    </r>
  </si>
  <si>
    <t>(протокол № 6 от «15» мая 2024 г.)</t>
  </si>
  <si>
    <t>(приказ № 245 от «14» июня 2024 г.)</t>
  </si>
  <si>
    <t>3,4,5,6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</si>
</sst>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name val="Arial Cyr"/>
      <charset val="204"/>
    </font>
    <font>
      <sz val="9"/>
      <name val="Arial Cyr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</font>
    <font>
      <b/>
      <sz val="14"/>
      <name val="Times New Roman"/>
      <family val="1"/>
    </font>
    <font>
      <sz val="14"/>
      <name val="Arial Cyr"/>
      <charset val="204"/>
    </font>
    <font>
      <sz val="11"/>
      <name val="Times New Roman"/>
      <family val="1"/>
    </font>
    <font>
      <sz val="11"/>
      <name val="Arial Cyr"/>
      <charset val="204"/>
    </font>
    <font>
      <sz val="14"/>
      <name val="Times New Roman"/>
      <family val="1"/>
      <charset val="204"/>
    </font>
    <font>
      <i/>
      <sz val="14"/>
      <color indexed="10"/>
      <name val="Times New Roman"/>
      <family val="1"/>
      <charset val="204"/>
    </font>
    <font>
      <sz val="14"/>
      <color indexed="21"/>
      <name val="Times New Roman"/>
      <family val="1"/>
    </font>
    <font>
      <sz val="10"/>
      <color indexed="21"/>
      <name val="Arial Cyr"/>
      <charset val="204"/>
    </font>
    <font>
      <sz val="12"/>
      <name val="Times New Roman"/>
      <family val="1"/>
    </font>
    <font>
      <b/>
      <sz val="24"/>
      <name val="Times New Roman"/>
      <family val="1"/>
      <charset val="204"/>
    </font>
    <font>
      <b/>
      <sz val="12"/>
      <name val="Times New Roman"/>
      <family val="1"/>
    </font>
    <font>
      <sz val="11"/>
      <name val="Times New Roman"/>
      <family val="1"/>
      <charset val="204"/>
    </font>
    <font>
      <b/>
      <sz val="11"/>
      <name val="Arial Cyr"/>
      <charset val="204"/>
    </font>
    <font>
      <b/>
      <sz val="10"/>
      <name val="Arial Cyr"/>
      <charset val="204"/>
    </font>
    <font>
      <b/>
      <sz val="9"/>
      <name val="Arial Cyr"/>
      <charset val="204"/>
    </font>
    <font>
      <sz val="16"/>
      <name val="Arial Cyr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indexed="8"/>
      <name val="Tahoma"/>
      <family val="2"/>
      <charset val="204"/>
    </font>
    <font>
      <sz val="24"/>
      <name val="Arial Cyr"/>
      <charset val="204"/>
    </font>
    <font>
      <sz val="28"/>
      <name val="Arial Cyr"/>
      <charset val="204"/>
    </font>
    <font>
      <sz val="28"/>
      <name val="Times New Roman"/>
      <family val="1"/>
      <charset val="204"/>
    </font>
    <font>
      <b/>
      <sz val="28"/>
      <name val="Times New Roman CYR"/>
    </font>
    <font>
      <sz val="28"/>
      <name val="Times New Roman CYR"/>
    </font>
    <font>
      <b/>
      <sz val="24"/>
      <name val="Arial Cyr"/>
      <charset val="204"/>
    </font>
    <font>
      <b/>
      <sz val="28"/>
      <name val="Arial Cyr"/>
      <charset val="204"/>
    </font>
    <font>
      <b/>
      <sz val="28"/>
      <name val="Times New Roman Cyr"/>
      <charset val="204"/>
    </font>
    <font>
      <b/>
      <sz val="28"/>
      <name val="Times New Roman"/>
      <family val="1"/>
      <charset val="204"/>
    </font>
    <font>
      <b/>
      <sz val="4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FFFF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5" fillId="0" borderId="0"/>
  </cellStyleXfs>
  <cellXfs count="344">
    <xf numFmtId="0" fontId="0" fillId="0" borderId="0" xfId="0"/>
    <xf numFmtId="0" fontId="1" fillId="0" borderId="0" xfId="0" applyFont="1"/>
    <xf numFmtId="0" fontId="9" fillId="0" borderId="0" xfId="0" applyFont="1"/>
    <xf numFmtId="0" fontId="13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1" fontId="4" fillId="4" borderId="1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49" fontId="8" fillId="0" borderId="24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/>
    </xf>
    <xf numFmtId="49" fontId="8" fillId="0" borderId="26" xfId="0" applyNumberFormat="1" applyFont="1" applyBorder="1" applyAlignment="1">
      <alignment horizontal="center" wrapText="1"/>
    </xf>
    <xf numFmtId="49" fontId="8" fillId="0" borderId="8" xfId="0" applyNumberFormat="1" applyFont="1" applyBorder="1" applyAlignment="1">
      <alignment horizontal="center" wrapText="1"/>
    </xf>
    <xf numFmtId="1" fontId="4" fillId="6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horizontal="right" vertical="center" wrapText="1"/>
    </xf>
    <xf numFmtId="0" fontId="21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26" fillId="6" borderId="0" xfId="0" applyFont="1" applyFill="1"/>
    <xf numFmtId="0" fontId="27" fillId="6" borderId="0" xfId="0" applyFont="1" applyFill="1"/>
    <xf numFmtId="0" fontId="27" fillId="6" borderId="0" xfId="0" applyFont="1" applyFill="1" applyAlignment="1">
      <alignment horizontal="center"/>
    </xf>
    <xf numFmtId="0" fontId="27" fillId="6" borderId="0" xfId="0" applyFont="1" applyFill="1" applyAlignment="1">
      <alignment horizontal="center" vertical="center"/>
    </xf>
    <xf numFmtId="0" fontId="28" fillId="6" borderId="0" xfId="0" applyFont="1" applyFill="1" applyAlignment="1">
      <alignment vertical="center" wrapText="1"/>
    </xf>
    <xf numFmtId="0" fontId="29" fillId="6" borderId="0" xfId="0" applyFont="1" applyFill="1" applyAlignment="1">
      <alignment wrapText="1"/>
    </xf>
    <xf numFmtId="0" fontId="29" fillId="6" borderId="0" xfId="0" applyFont="1" applyFill="1" applyAlignment="1">
      <alignment horizontal="center" wrapText="1"/>
    </xf>
    <xf numFmtId="0" fontId="29" fillId="6" borderId="0" xfId="0" applyFont="1" applyFill="1" applyAlignment="1">
      <alignment horizontal="center" vertical="center" wrapText="1"/>
    </xf>
    <xf numFmtId="0" fontId="30" fillId="6" borderId="0" xfId="0" applyFont="1" applyFill="1" applyAlignment="1">
      <alignment horizontal="center"/>
    </xf>
    <xf numFmtId="0" fontId="31" fillId="6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29" fillId="6" borderId="10" xfId="0" applyFont="1" applyFill="1" applyBorder="1" applyAlignment="1">
      <alignment horizontal="center" vertical="center"/>
    </xf>
    <xf numFmtId="0" fontId="29" fillId="6" borderId="10" xfId="0" applyFont="1" applyFill="1" applyBorder="1" applyAlignment="1">
      <alignment vertical="center"/>
    </xf>
    <xf numFmtId="0" fontId="29" fillId="6" borderId="3" xfId="0" applyFont="1" applyFill="1" applyBorder="1" applyAlignment="1">
      <alignment horizontal="center" vertical="center"/>
    </xf>
    <xf numFmtId="0" fontId="29" fillId="6" borderId="38" xfId="0" applyFont="1" applyFill="1" applyBorder="1" applyAlignment="1">
      <alignment horizontal="center" vertical="center"/>
    </xf>
    <xf numFmtId="0" fontId="31" fillId="6" borderId="0" xfId="0" applyFont="1" applyFill="1" applyAlignment="1">
      <alignment horizontal="center" vertical="center"/>
    </xf>
    <xf numFmtId="0" fontId="32" fillId="6" borderId="0" xfId="0" applyFont="1" applyFill="1" applyAlignment="1">
      <alignment horizontal="center" vertical="center"/>
    </xf>
    <xf numFmtId="0" fontId="29" fillId="6" borderId="20" xfId="0" applyFont="1" applyFill="1" applyBorder="1" applyAlignment="1">
      <alignment horizontal="center" vertical="center"/>
    </xf>
    <xf numFmtId="0" fontId="29" fillId="6" borderId="25" xfId="0" applyFont="1" applyFill="1" applyBorder="1" applyAlignment="1">
      <alignment horizontal="center" vertical="center"/>
    </xf>
    <xf numFmtId="0" fontId="29" fillId="6" borderId="12" xfId="0" applyFont="1" applyFill="1" applyBorder="1" applyAlignment="1">
      <alignment horizontal="center" vertical="center"/>
    </xf>
    <xf numFmtId="0" fontId="26" fillId="6" borderId="0" xfId="0" applyFont="1" applyFill="1" applyAlignment="1">
      <alignment vertical="center"/>
    </xf>
    <xf numFmtId="0" fontId="27" fillId="6" borderId="0" xfId="0" applyFont="1" applyFill="1" applyAlignment="1">
      <alignment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4" fillId="0" borderId="3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 textRotation="90" wrapText="1"/>
    </xf>
    <xf numFmtId="0" fontId="10" fillId="0" borderId="1" xfId="0" applyFont="1" applyBorder="1" applyAlignment="1">
      <alignment horizontal="center" vertical="center" textRotation="90" wrapText="1"/>
    </xf>
    <xf numFmtId="0" fontId="10" fillId="0" borderId="0" xfId="0" applyFont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0" fillId="0" borderId="43" xfId="0" applyFont="1" applyBorder="1" applyAlignment="1">
      <alignment vertical="center" wrapText="1"/>
    </xf>
    <xf numFmtId="0" fontId="10" fillId="0" borderId="44" xfId="0" applyFont="1" applyBorder="1" applyAlignment="1">
      <alignment horizontal="center" vertical="center" wrapText="1"/>
    </xf>
    <xf numFmtId="0" fontId="10" fillId="0" borderId="45" xfId="0" applyFont="1" applyBorder="1" applyAlignment="1">
      <alignment vertical="center" wrapText="1"/>
    </xf>
    <xf numFmtId="0" fontId="10" fillId="0" borderId="18" xfId="0" applyFont="1" applyBorder="1" applyAlignment="1">
      <alignment horizontal="center" vertical="center" wrapText="1"/>
    </xf>
    <xf numFmtId="0" fontId="4" fillId="0" borderId="45" xfId="0" applyFont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46" xfId="0" applyFont="1" applyBorder="1" applyAlignment="1">
      <alignment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5" fillId="6" borderId="0" xfId="0" applyFont="1" applyFill="1" applyAlignment="1">
      <alignment horizontal="left" vertical="center"/>
    </xf>
    <xf numFmtId="0" fontId="10" fillId="0" borderId="1" xfId="0" applyFont="1" applyBorder="1"/>
    <xf numFmtId="1" fontId="10" fillId="0" borderId="0" xfId="0" applyNumberFormat="1" applyFont="1" applyAlignment="1">
      <alignment horizontal="center" vertical="center"/>
    </xf>
    <xf numFmtId="1" fontId="6" fillId="7" borderId="10" xfId="0" applyNumberFormat="1" applyFont="1" applyFill="1" applyBorder="1" applyAlignment="1">
      <alignment horizontal="center" vertical="center" wrapText="1"/>
    </xf>
    <xf numFmtId="1" fontId="6" fillId="8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49" fontId="6" fillId="8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8" fillId="0" borderId="47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/>
    </xf>
    <xf numFmtId="49" fontId="6" fillId="7" borderId="1" xfId="0" applyNumberFormat="1" applyFont="1" applyFill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1" fontId="10" fillId="0" borderId="2" xfId="0" applyNumberFormat="1" applyFont="1" applyBorder="1" applyAlignment="1">
      <alignment horizontal="center" vertical="center" wrapText="1"/>
    </xf>
    <xf numFmtId="1" fontId="10" fillId="6" borderId="1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" fontId="10" fillId="0" borderId="1" xfId="0" quotePrefix="1" applyNumberFormat="1" applyFont="1" applyBorder="1" applyAlignment="1">
      <alignment horizontal="center" vertical="center" wrapText="1"/>
    </xf>
    <xf numFmtId="0" fontId="5" fillId="6" borderId="10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7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0" fillId="0" borderId="20" xfId="0" applyBorder="1" applyAlignment="1">
      <alignment horizontal="center"/>
    </xf>
    <xf numFmtId="0" fontId="5" fillId="0" borderId="10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1" fontId="10" fillId="0" borderId="0" xfId="0" applyNumberFormat="1" applyFont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left" vertical="center" wrapText="1"/>
    </xf>
    <xf numFmtId="0" fontId="5" fillId="0" borderId="25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34" fillId="6" borderId="10" xfId="0" applyFont="1" applyFill="1" applyBorder="1" applyAlignment="1">
      <alignment horizontal="center" vertical="center"/>
    </xf>
    <xf numFmtId="0" fontId="21" fillId="0" borderId="0" xfId="0" applyFont="1" applyAlignment="1">
      <alignment horizontal="right" vertical="center"/>
    </xf>
    <xf numFmtId="0" fontId="10" fillId="0" borderId="2" xfId="0" applyFont="1" applyBorder="1"/>
    <xf numFmtId="0" fontId="5" fillId="6" borderId="1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22" fillId="6" borderId="0" xfId="0" applyFont="1" applyFill="1" applyAlignment="1">
      <alignment horizontal="right" vertical="center" wrapText="1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right" vertical="center" wrapText="1"/>
    </xf>
    <xf numFmtId="0" fontId="22" fillId="0" borderId="0" xfId="0" applyFont="1" applyAlignment="1">
      <alignment horizontal="right" vertical="center" wrapText="1"/>
    </xf>
    <xf numFmtId="0" fontId="23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2" fillId="6" borderId="0" xfId="0" applyFont="1" applyFill="1" applyAlignment="1">
      <alignment horizontal="left" vertical="center" wrapText="1"/>
    </xf>
    <xf numFmtId="0" fontId="29" fillId="6" borderId="3" xfId="0" applyFont="1" applyFill="1" applyBorder="1" applyAlignment="1">
      <alignment horizontal="center" vertical="center"/>
    </xf>
    <xf numFmtId="0" fontId="27" fillId="6" borderId="10" xfId="0" applyFont="1" applyFill="1" applyBorder="1" applyAlignment="1">
      <alignment horizontal="center" vertical="center"/>
    </xf>
    <xf numFmtId="0" fontId="29" fillId="6" borderId="10" xfId="0" applyFont="1" applyFill="1" applyBorder="1" applyAlignment="1">
      <alignment horizontal="center" vertical="center"/>
    </xf>
    <xf numFmtId="0" fontId="29" fillId="6" borderId="20" xfId="0" applyFont="1" applyFill="1" applyBorder="1" applyAlignment="1">
      <alignment horizontal="center" vertical="center"/>
    </xf>
    <xf numFmtId="0" fontId="29" fillId="6" borderId="11" xfId="0" applyFont="1" applyFill="1" applyBorder="1" applyAlignment="1">
      <alignment horizontal="center" vertical="center"/>
    </xf>
    <xf numFmtId="0" fontId="28" fillId="6" borderId="0" xfId="0" applyFont="1" applyFill="1" applyAlignment="1">
      <alignment horizontal="center" vertical="center" wrapText="1"/>
    </xf>
    <xf numFmtId="0" fontId="28" fillId="6" borderId="4" xfId="0" applyFont="1" applyFill="1" applyBorder="1" applyAlignment="1">
      <alignment horizontal="center" vertical="center"/>
    </xf>
    <xf numFmtId="0" fontId="28" fillId="6" borderId="16" xfId="0" applyFont="1" applyFill="1" applyBorder="1" applyAlignment="1">
      <alignment horizontal="center" vertical="center"/>
    </xf>
    <xf numFmtId="0" fontId="28" fillId="6" borderId="17" xfId="0" applyFont="1" applyFill="1" applyBorder="1" applyAlignment="1">
      <alignment horizontal="center" vertical="center"/>
    </xf>
    <xf numFmtId="0" fontId="28" fillId="6" borderId="11" xfId="0" applyFont="1" applyFill="1" applyBorder="1" applyAlignment="1">
      <alignment horizontal="center" vertical="center"/>
    </xf>
    <xf numFmtId="0" fontId="28" fillId="6" borderId="19" xfId="0" applyFont="1" applyFill="1" applyBorder="1" applyAlignment="1">
      <alignment horizontal="center" vertical="center"/>
    </xf>
    <xf numFmtId="0" fontId="28" fillId="6" borderId="25" xfId="0" applyFont="1" applyFill="1" applyBorder="1" applyAlignment="1">
      <alignment horizontal="center" vertical="center"/>
    </xf>
    <xf numFmtId="0" fontId="33" fillId="6" borderId="3" xfId="0" applyFont="1" applyFill="1" applyBorder="1" applyAlignment="1">
      <alignment horizontal="center" vertical="center"/>
    </xf>
    <xf numFmtId="0" fontId="33" fillId="6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9" fillId="6" borderId="1" xfId="0" applyFont="1" applyFill="1" applyBorder="1" applyAlignment="1">
      <alignment horizontal="center" vertical="center"/>
    </xf>
    <xf numFmtId="0" fontId="29" fillId="6" borderId="2" xfId="0" applyFont="1" applyFill="1" applyBorder="1" applyAlignment="1">
      <alignment horizontal="center" vertical="center"/>
    </xf>
    <xf numFmtId="0" fontId="29" fillId="6" borderId="14" xfId="0" applyFont="1" applyFill="1" applyBorder="1" applyAlignment="1">
      <alignment horizontal="center" vertical="center"/>
    </xf>
    <xf numFmtId="0" fontId="29" fillId="6" borderId="12" xfId="0" applyFont="1" applyFill="1" applyBorder="1" applyAlignment="1">
      <alignment horizontal="center" vertical="center"/>
    </xf>
    <xf numFmtId="0" fontId="34" fillId="6" borderId="3" xfId="0" applyFont="1" applyFill="1" applyBorder="1" applyAlignment="1">
      <alignment horizontal="center" vertical="center"/>
    </xf>
    <xf numFmtId="0" fontId="34" fillId="6" borderId="10" xfId="0" applyFont="1" applyFill="1" applyBorder="1" applyAlignment="1">
      <alignment horizontal="center" vertical="center"/>
    </xf>
    <xf numFmtId="0" fontId="29" fillId="6" borderId="38" xfId="0" applyFont="1" applyFill="1" applyBorder="1" applyAlignment="1">
      <alignment horizontal="center" vertical="center"/>
    </xf>
    <xf numFmtId="0" fontId="29" fillId="6" borderId="25" xfId="0" applyFont="1" applyFill="1" applyBorder="1" applyAlignment="1">
      <alignment horizontal="center" vertical="center"/>
    </xf>
    <xf numFmtId="0" fontId="29" fillId="6" borderId="1" xfId="0" applyFont="1" applyFill="1" applyBorder="1" applyAlignment="1">
      <alignment horizontal="center" vertical="center" wrapText="1"/>
    </xf>
    <xf numFmtId="0" fontId="29" fillId="6" borderId="4" xfId="0" applyFont="1" applyFill="1" applyBorder="1" applyAlignment="1">
      <alignment horizontal="center" vertical="center"/>
    </xf>
    <xf numFmtId="0" fontId="4" fillId="0" borderId="19" xfId="0" applyFont="1" applyBorder="1" applyAlignment="1">
      <alignment horizontal="left" vertical="center"/>
    </xf>
    <xf numFmtId="0" fontId="10" fillId="6" borderId="4" xfId="0" applyFont="1" applyFill="1" applyBorder="1" applyAlignment="1">
      <alignment horizontal="center" vertical="center" wrapText="1"/>
    </xf>
    <xf numFmtId="0" fontId="10" fillId="6" borderId="26" xfId="0" applyFont="1" applyFill="1" applyBorder="1" applyAlignment="1">
      <alignment horizontal="center" vertical="center" wrapText="1"/>
    </xf>
    <xf numFmtId="0" fontId="10" fillId="6" borderId="27" xfId="0" applyFont="1" applyFill="1" applyBorder="1" applyAlignment="1">
      <alignment horizontal="center" vertical="center" wrapText="1"/>
    </xf>
    <xf numFmtId="0" fontId="10" fillId="6" borderId="28" xfId="0" applyFont="1" applyFill="1" applyBorder="1" applyAlignment="1">
      <alignment horizontal="center" vertical="center" wrapText="1"/>
    </xf>
    <xf numFmtId="0" fontId="10" fillId="6" borderId="11" xfId="0" applyFont="1" applyFill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textRotation="90"/>
    </xf>
    <xf numFmtId="0" fontId="4" fillId="0" borderId="22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6" fillId="5" borderId="18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horizontal="left" vertical="center"/>
    </xf>
    <xf numFmtId="0" fontId="6" fillId="5" borderId="2" xfId="0" applyFont="1" applyFill="1" applyBorder="1" applyAlignment="1">
      <alignment horizontal="left" vertical="center" wrapText="1"/>
    </xf>
    <xf numFmtId="0" fontId="5" fillId="5" borderId="14" xfId="0" applyFont="1" applyFill="1" applyBorder="1" applyAlignment="1">
      <alignment horizontal="left" vertical="center" wrapText="1"/>
    </xf>
    <xf numFmtId="0" fontId="5" fillId="5" borderId="12" xfId="0" applyFont="1" applyFill="1" applyBorder="1" applyAlignment="1">
      <alignment horizontal="left" vertical="center" wrapText="1"/>
    </xf>
    <xf numFmtId="0" fontId="14" fillId="0" borderId="18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14" fillId="0" borderId="13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6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10" fillId="0" borderId="3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6" fillId="3" borderId="18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 wrapText="1"/>
    </xf>
    <xf numFmtId="0" fontId="6" fillId="3" borderId="14" xfId="0" applyFont="1" applyFill="1" applyBorder="1" applyAlignment="1">
      <alignment horizontal="left" vertical="center" wrapText="1"/>
    </xf>
    <xf numFmtId="0" fontId="6" fillId="3" borderId="12" xfId="0" applyFont="1" applyFill="1" applyBorder="1" applyAlignment="1">
      <alignment horizontal="left" vertical="center" wrapText="1"/>
    </xf>
    <xf numFmtId="0" fontId="6" fillId="5" borderId="14" xfId="0" applyFont="1" applyFill="1" applyBorder="1" applyAlignment="1">
      <alignment horizontal="left" vertical="center" wrapText="1"/>
    </xf>
    <xf numFmtId="0" fontId="6" fillId="5" borderId="12" xfId="0" applyFont="1" applyFill="1" applyBorder="1" applyAlignment="1">
      <alignment horizontal="left" vertical="center" wrapText="1"/>
    </xf>
    <xf numFmtId="0" fontId="5" fillId="3" borderId="14" xfId="0" applyFont="1" applyFill="1" applyBorder="1" applyAlignment="1">
      <alignment horizontal="left" vertical="center" wrapText="1"/>
    </xf>
    <xf numFmtId="0" fontId="5" fillId="3" borderId="12" xfId="0" applyFont="1" applyFill="1" applyBorder="1" applyAlignment="1">
      <alignment horizontal="left" vertical="center" wrapText="1"/>
    </xf>
    <xf numFmtId="0" fontId="5" fillId="0" borderId="29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 wrapText="1"/>
    </xf>
    <xf numFmtId="0" fontId="6" fillId="4" borderId="18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6" fillId="4" borderId="2" xfId="0" applyFont="1" applyFill="1" applyBorder="1" applyAlignment="1">
      <alignment horizontal="left" vertical="center" wrapText="1"/>
    </xf>
    <xf numFmtId="0" fontId="5" fillId="4" borderId="14" xfId="0" applyFont="1" applyFill="1" applyBorder="1" applyAlignment="1">
      <alignment horizontal="left" vertical="center" wrapText="1"/>
    </xf>
    <xf numFmtId="0" fontId="5" fillId="4" borderId="12" xfId="0" applyFont="1" applyFill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0" fillId="0" borderId="14" xfId="0" applyFont="1" applyBorder="1"/>
    <xf numFmtId="0" fontId="10" fillId="0" borderId="12" xfId="0" applyFont="1" applyBorder="1"/>
    <xf numFmtId="0" fontId="10" fillId="6" borderId="2" xfId="0" applyFont="1" applyFill="1" applyBorder="1" applyAlignment="1">
      <alignment horizontal="left" vertical="center" wrapText="1"/>
    </xf>
    <xf numFmtId="0" fontId="10" fillId="6" borderId="14" xfId="0" applyFont="1" applyFill="1" applyBorder="1" applyAlignment="1">
      <alignment horizontal="left" vertical="center" wrapText="1"/>
    </xf>
    <xf numFmtId="0" fontId="10" fillId="0" borderId="2" xfId="0" applyFont="1" applyBorder="1" applyAlignment="1">
      <alignment vertical="center" wrapText="1"/>
    </xf>
    <xf numFmtId="0" fontId="10" fillId="0" borderId="14" xfId="0" applyFont="1" applyBorder="1" applyAlignment="1">
      <alignment vertical="center" wrapText="1"/>
    </xf>
    <xf numFmtId="0" fontId="10" fillId="0" borderId="12" xfId="0" applyFont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16" fillId="3" borderId="13" xfId="0" applyFont="1" applyFill="1" applyBorder="1" applyAlignment="1">
      <alignment horizontal="center" vertical="center"/>
    </xf>
    <xf numFmtId="0" fontId="16" fillId="3" borderId="14" xfId="0" applyFont="1" applyFill="1" applyBorder="1" applyAlignment="1">
      <alignment horizontal="center" vertical="center"/>
    </xf>
    <xf numFmtId="0" fontId="16" fillId="3" borderId="1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8" fillId="0" borderId="30" xfId="0" applyNumberFormat="1" applyFont="1" applyBorder="1" applyAlignment="1">
      <alignment horizontal="center" vertical="center"/>
    </xf>
    <xf numFmtId="49" fontId="8" fillId="0" borderId="31" xfId="0" applyNumberFormat="1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textRotation="90" wrapText="1"/>
    </xf>
    <xf numFmtId="0" fontId="16" fillId="4" borderId="29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 wrapText="1"/>
    </xf>
    <xf numFmtId="0" fontId="6" fillId="4" borderId="19" xfId="0" applyFont="1" applyFill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3" fillId="0" borderId="32" xfId="0" applyFont="1" applyBorder="1" applyAlignment="1">
      <alignment horizontal="center" vertical="center" textRotation="90"/>
    </xf>
    <xf numFmtId="0" fontId="3" fillId="0" borderId="33" xfId="0" applyFont="1" applyBorder="1" applyAlignment="1">
      <alignment horizontal="center" vertical="center" textRotation="90"/>
    </xf>
    <xf numFmtId="0" fontId="3" fillId="0" borderId="29" xfId="0" applyFont="1" applyBorder="1" applyAlignment="1">
      <alignment horizontal="center" vertical="center" textRotation="90"/>
    </xf>
    <xf numFmtId="0" fontId="3" fillId="0" borderId="10" xfId="0" applyFont="1" applyBorder="1" applyAlignment="1">
      <alignment horizontal="center" vertical="center" textRotation="90"/>
    </xf>
    <xf numFmtId="0" fontId="3" fillId="0" borderId="18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textRotation="90"/>
    </xf>
    <xf numFmtId="0" fontId="3" fillId="0" borderId="15" xfId="0" applyFont="1" applyBorder="1" applyAlignment="1">
      <alignment horizontal="center" vertical="center" textRotation="90"/>
    </xf>
    <xf numFmtId="0" fontId="3" fillId="0" borderId="3" xfId="0" applyFont="1" applyBorder="1" applyAlignment="1">
      <alignment horizontal="center" vertical="center" textRotation="90"/>
    </xf>
    <xf numFmtId="0" fontId="3" fillId="0" borderId="34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textRotation="90" wrapText="1"/>
    </xf>
    <xf numFmtId="0" fontId="2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/>
    </xf>
    <xf numFmtId="0" fontId="10" fillId="0" borderId="42" xfId="0" applyFont="1" applyBorder="1" applyAlignment="1">
      <alignment horizontal="left" vertical="center"/>
    </xf>
    <xf numFmtId="0" fontId="10" fillId="0" borderId="41" xfId="0" applyFont="1" applyBorder="1" applyAlignment="1">
      <alignment horizontal="left" vertical="center"/>
    </xf>
  </cellXfs>
  <cellStyles count="2">
    <cellStyle name="Обычный" xfId="0" builtinId="0"/>
    <cellStyle name="Обычный 4" xfId="1"/>
  </cellStyles>
  <dxfs count="0"/>
  <tableStyles count="0" defaultTableStyle="TableStyleMedium9" defaultPivotStyle="PivotStyleLight16"/>
  <colors>
    <mruColors>
      <color rgb="FF66CCFF"/>
      <color rgb="FF99FFCC"/>
      <color rgb="FFCCFF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39"/>
  <sheetViews>
    <sheetView view="pageBreakPreview" zoomScale="60" zoomScaleNormal="86" workbookViewId="0">
      <selection activeCell="AW15" sqref="AW15"/>
    </sheetView>
  </sheetViews>
  <sheetFormatPr defaultRowHeight="12.75" x14ac:dyDescent="0.2"/>
  <cols>
    <col min="1" max="1" width="7.7109375" customWidth="1"/>
    <col min="2" max="3" width="3.7109375" customWidth="1"/>
    <col min="4" max="4" width="4.28515625" customWidth="1"/>
    <col min="5" max="5" width="3.7109375" customWidth="1"/>
    <col min="6" max="6" width="4.42578125" customWidth="1"/>
    <col min="7" max="14" width="3.7109375" customWidth="1"/>
    <col min="15" max="18" width="3.7109375" style="41" customWidth="1"/>
    <col min="19" max="22" width="3.7109375" customWidth="1"/>
    <col min="23" max="23" width="3.7109375" style="40" customWidth="1"/>
    <col min="24" max="24" width="3.5703125" customWidth="1"/>
    <col min="25" max="53" width="3.7109375" customWidth="1"/>
  </cols>
  <sheetData>
    <row r="1" spans="1:53" s="46" customFormat="1" ht="18.75" customHeight="1" x14ac:dyDescent="0.2">
      <c r="A1" s="152" t="s">
        <v>122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</row>
    <row r="2" spans="1:53" s="46" customFormat="1" ht="15" customHeight="1" x14ac:dyDescent="0.2">
      <c r="A2" s="152" t="s">
        <v>121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52"/>
      <c r="AM2" s="152"/>
      <c r="AN2" s="152"/>
      <c r="AO2" s="152"/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</row>
    <row r="3" spans="1:53" s="46" customFormat="1" ht="23.25" customHeight="1" x14ac:dyDescent="0.2">
      <c r="A3" s="152" t="s">
        <v>120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52"/>
      <c r="AM3" s="152"/>
      <c r="AN3" s="152"/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</row>
    <row r="4" spans="1:53" s="46" customFormat="1" ht="17.25" customHeight="1" x14ac:dyDescent="0.2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</row>
    <row r="5" spans="1:53" s="46" customFormat="1" ht="21.95" customHeight="1" x14ac:dyDescent="0.2">
      <c r="A5" s="53"/>
      <c r="O5" s="48"/>
      <c r="P5" s="48"/>
      <c r="Q5" s="48"/>
      <c r="R5" s="48"/>
      <c r="W5" s="48"/>
    </row>
    <row r="6" spans="1:53" s="46" customFormat="1" ht="21.95" customHeight="1" x14ac:dyDescent="0.2">
      <c r="A6" s="155" t="s">
        <v>119</v>
      </c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O6" s="48"/>
      <c r="P6" s="48"/>
      <c r="Q6" s="48"/>
      <c r="R6" s="48"/>
      <c r="W6" s="48"/>
      <c r="AS6" s="153" t="s">
        <v>118</v>
      </c>
      <c r="AT6" s="153"/>
      <c r="AU6" s="153"/>
      <c r="AV6" s="153"/>
      <c r="AW6" s="153"/>
      <c r="AX6" s="153"/>
      <c r="AY6" s="153"/>
      <c r="AZ6" s="153"/>
      <c r="BA6" s="153"/>
    </row>
    <row r="7" spans="1:53" s="46" customFormat="1" ht="21" customHeight="1" x14ac:dyDescent="0.2">
      <c r="A7" s="156" t="s">
        <v>117</v>
      </c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48"/>
      <c r="W7" s="48"/>
      <c r="AP7" s="154" t="s">
        <v>116</v>
      </c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</row>
    <row r="8" spans="1:53" s="46" customFormat="1" ht="21" customHeight="1" x14ac:dyDescent="0.2">
      <c r="A8" s="157" t="s">
        <v>277</v>
      </c>
      <c r="B8" s="157"/>
      <c r="C8" s="157"/>
      <c r="D8" s="157"/>
      <c r="E8" s="157"/>
      <c r="F8" s="157"/>
      <c r="G8" s="157"/>
      <c r="H8" s="157"/>
      <c r="I8" s="157"/>
      <c r="J8" s="157"/>
      <c r="K8" s="157"/>
      <c r="L8" s="157"/>
      <c r="M8" s="157"/>
      <c r="O8" s="48"/>
      <c r="P8" s="48"/>
      <c r="Q8" s="48"/>
      <c r="R8" s="48"/>
      <c r="W8" s="48"/>
      <c r="AM8" s="154" t="s">
        <v>115</v>
      </c>
      <c r="AN8" s="154"/>
      <c r="AO8" s="154"/>
      <c r="AP8" s="154"/>
      <c r="AQ8" s="154"/>
      <c r="AR8" s="154"/>
      <c r="AS8" s="154"/>
      <c r="AT8" s="154"/>
      <c r="AU8" s="154"/>
      <c r="AV8" s="154"/>
      <c r="AW8" s="154"/>
      <c r="AX8" s="154"/>
      <c r="AY8" s="154"/>
      <c r="AZ8" s="154"/>
      <c r="BA8" s="154"/>
    </row>
    <row r="9" spans="1:53" s="46" customFormat="1" ht="21.95" customHeight="1" x14ac:dyDescent="0.2">
      <c r="A9" s="52"/>
      <c r="C9" s="51"/>
      <c r="D9" s="51"/>
      <c r="E9" s="51"/>
      <c r="O9" s="48"/>
      <c r="P9" s="48"/>
      <c r="Q9" s="48"/>
      <c r="R9" s="48"/>
      <c r="W9" s="48"/>
      <c r="AM9" s="150" t="s">
        <v>278</v>
      </c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</row>
    <row r="10" spans="1:53" s="46" customFormat="1" ht="21.95" customHeight="1" x14ac:dyDescent="0.2">
      <c r="A10" s="151" t="s">
        <v>114</v>
      </c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</row>
    <row r="11" spans="1:53" s="46" customFormat="1" ht="21.95" customHeight="1" x14ac:dyDescent="0.2">
      <c r="A11" s="50" t="s">
        <v>113</v>
      </c>
      <c r="O11" s="48"/>
      <c r="P11" s="48"/>
      <c r="Q11" s="48"/>
      <c r="R11" s="48"/>
      <c r="W11" s="48"/>
    </row>
    <row r="12" spans="1:53" s="46" customFormat="1" ht="21.95" customHeight="1" x14ac:dyDescent="0.2">
      <c r="A12" s="151" t="s">
        <v>112</v>
      </c>
      <c r="B12" s="151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</row>
    <row r="13" spans="1:53" s="46" customFormat="1" ht="21.95" customHeight="1" x14ac:dyDescent="0.2">
      <c r="A13" s="151" t="s">
        <v>111</v>
      </c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</row>
    <row r="14" spans="1:53" s="46" customFormat="1" ht="21.95" customHeight="1" x14ac:dyDescent="0.2">
      <c r="A14" s="145" t="s">
        <v>253</v>
      </c>
      <c r="B14" s="145"/>
      <c r="C14" s="145"/>
      <c r="D14" s="145"/>
      <c r="E14" s="145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</row>
    <row r="15" spans="1:53" s="46" customFormat="1" ht="21.95" customHeight="1" x14ac:dyDescent="0.2">
      <c r="A15" s="50"/>
      <c r="O15" s="48"/>
      <c r="P15" s="48"/>
      <c r="Q15" s="48"/>
      <c r="R15" s="48"/>
      <c r="W15" s="48"/>
    </row>
    <row r="16" spans="1:53" s="46" customFormat="1" ht="21.95" customHeight="1" x14ac:dyDescent="0.2">
      <c r="O16" s="48"/>
      <c r="P16" s="48"/>
      <c r="Q16" s="48"/>
      <c r="R16" s="48"/>
      <c r="W16" s="48"/>
      <c r="BA16" s="47" t="s">
        <v>255</v>
      </c>
    </row>
    <row r="17" spans="11:53" s="46" customFormat="1" ht="21.95" customHeight="1" x14ac:dyDescent="0.2"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6"/>
      <c r="Z17" s="146"/>
      <c r="AA17" s="146"/>
      <c r="AB17" s="146"/>
      <c r="AC17" s="146"/>
      <c r="AD17" s="146"/>
      <c r="AE17" s="146"/>
      <c r="AF17" s="146"/>
      <c r="AG17" s="146"/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</row>
    <row r="18" spans="11:53" s="46" customFormat="1" ht="21.95" customHeight="1" x14ac:dyDescent="0.2">
      <c r="N18" s="146"/>
      <c r="O18" s="147"/>
      <c r="P18" s="147"/>
      <c r="Q18" s="147"/>
      <c r="R18" s="147"/>
      <c r="S18" s="147"/>
      <c r="T18" s="147"/>
      <c r="U18" s="147"/>
      <c r="V18" s="147"/>
      <c r="W18" s="147"/>
      <c r="X18" s="147"/>
      <c r="Y18" s="14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</row>
    <row r="19" spans="11:53" s="46" customFormat="1" ht="21.95" customHeight="1" x14ac:dyDescent="0.2">
      <c r="O19" s="48"/>
      <c r="P19" s="48"/>
      <c r="Q19" s="48"/>
      <c r="R19" s="48"/>
      <c r="W19" s="48"/>
      <c r="BA19" s="47" t="s">
        <v>110</v>
      </c>
    </row>
    <row r="20" spans="11:53" s="46" customFormat="1" ht="21.95" customHeight="1" x14ac:dyDescent="0.2">
      <c r="K20" s="148" t="s">
        <v>254</v>
      </c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</row>
    <row r="21" spans="11:53" s="46" customFormat="1" ht="21.95" customHeight="1" x14ac:dyDescent="0.2">
      <c r="O21" s="48"/>
      <c r="P21" s="48"/>
      <c r="Q21" s="48"/>
      <c r="R21" s="48"/>
      <c r="W21" s="48"/>
      <c r="BA21" s="49" t="s">
        <v>109</v>
      </c>
    </row>
    <row r="22" spans="11:53" s="46" customFormat="1" ht="21.95" customHeight="1" x14ac:dyDescent="0.2">
      <c r="O22" s="48"/>
      <c r="P22" s="48"/>
      <c r="Q22" s="48"/>
      <c r="R22" s="48"/>
      <c r="W22" s="48"/>
      <c r="AG22" s="142"/>
      <c r="BA22" s="47" t="s">
        <v>256</v>
      </c>
    </row>
    <row r="23" spans="11:53" s="46" customFormat="1" ht="21.95" customHeight="1" x14ac:dyDescent="0.2">
      <c r="O23" s="48"/>
      <c r="P23" s="48"/>
      <c r="Q23" s="48"/>
      <c r="R23" s="48"/>
      <c r="W23" s="48"/>
      <c r="AE23" s="142"/>
      <c r="BA23" s="47" t="s">
        <v>257</v>
      </c>
    </row>
    <row r="24" spans="11:53" s="46" customFormat="1" ht="21.95" customHeight="1" x14ac:dyDescent="0.2">
      <c r="O24" s="48"/>
      <c r="P24" s="48"/>
      <c r="Q24" s="48"/>
      <c r="R24" s="48"/>
      <c r="W24" s="48"/>
      <c r="BA24" s="47" t="s">
        <v>258</v>
      </c>
    </row>
    <row r="25" spans="11:53" s="45" customFormat="1" ht="21.95" customHeight="1" x14ac:dyDescent="0.2"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7" t="s">
        <v>276</v>
      </c>
    </row>
    <row r="26" spans="11:53" s="44" customFormat="1" ht="21.95" customHeight="1" x14ac:dyDescent="0.2"/>
    <row r="27" spans="11:53" s="43" customFormat="1" ht="21.95" customHeight="1" x14ac:dyDescent="0.2"/>
    <row r="28" spans="11:53" s="43" customFormat="1" ht="21.95" customHeight="1" x14ac:dyDescent="0.2"/>
    <row r="29" spans="11:53" s="43" customFormat="1" ht="21.95" customHeight="1" x14ac:dyDescent="0.2"/>
    <row r="30" spans="11:53" s="42" customFormat="1" ht="21.95" customHeight="1" x14ac:dyDescent="0.2"/>
    <row r="31" spans="11:53" s="42" customFormat="1" ht="21.95" customHeight="1" x14ac:dyDescent="0.2"/>
    <row r="32" spans="11:53" s="42" customFormat="1" ht="21.95" customHeight="1" x14ac:dyDescent="0.2"/>
    <row r="33" s="42" customFormat="1" ht="21.95" customHeight="1" x14ac:dyDescent="0.2"/>
    <row r="34" s="42" customFormat="1" ht="21.95" customHeight="1" x14ac:dyDescent="0.2"/>
    <row r="35" s="42" customFormat="1" ht="21.95" customHeight="1" x14ac:dyDescent="0.2"/>
    <row r="36" s="42" customFormat="1" ht="21.95" customHeight="1" x14ac:dyDescent="0.2"/>
    <row r="37" s="42" customFormat="1" ht="21.95" customHeight="1" x14ac:dyDescent="0.2"/>
    <row r="38" ht="12.75" customHeight="1" x14ac:dyDescent="0.2"/>
    <row r="39" ht="39.75" customHeight="1" x14ac:dyDescent="0.2"/>
  </sheetData>
  <mergeCells count="17">
    <mergeCell ref="A1:BA1"/>
    <mergeCell ref="A2:BA2"/>
    <mergeCell ref="AS6:BA6"/>
    <mergeCell ref="AM8:BA8"/>
    <mergeCell ref="AP7:BA7"/>
    <mergeCell ref="A6:L6"/>
    <mergeCell ref="A7:Q7"/>
    <mergeCell ref="A8:M8"/>
    <mergeCell ref="A3:BA3"/>
    <mergeCell ref="A14:BA14"/>
    <mergeCell ref="N17:BA17"/>
    <mergeCell ref="N18:BA18"/>
    <mergeCell ref="K20:BA20"/>
    <mergeCell ref="AM9:BA9"/>
    <mergeCell ref="A10:BA10"/>
    <mergeCell ref="A12:BA12"/>
    <mergeCell ref="A13:BA13"/>
  </mergeCells>
  <printOptions horizontalCentered="1" verticalCentered="1"/>
  <pageMargins left="0.35433070866141736" right="0.35433070866141736" top="0.39370078740157483" bottom="0.39370078740157483" header="0" footer="0"/>
  <pageSetup paperSize="9" scale="7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9"/>
  <sheetViews>
    <sheetView view="pageBreakPreview" zoomScale="40" zoomScaleSheetLayoutView="40" workbookViewId="0">
      <selection activeCell="AP9" sqref="AP9"/>
    </sheetView>
  </sheetViews>
  <sheetFormatPr defaultRowHeight="12.75" x14ac:dyDescent="0.2"/>
  <cols>
    <col min="1" max="1" width="25" customWidth="1"/>
    <col min="2" max="2" width="9.28515625" bestFit="1" customWidth="1"/>
    <col min="3" max="10" width="12" bestFit="1" customWidth="1"/>
    <col min="11" max="11" width="9.28515625" bestFit="1" customWidth="1"/>
    <col min="12" max="23" width="12" bestFit="1" customWidth="1"/>
    <col min="24" max="24" width="9.28515625" bestFit="1" customWidth="1"/>
    <col min="25" max="27" width="12" bestFit="1" customWidth="1"/>
    <col min="28" max="28" width="9.28515625" bestFit="1" customWidth="1"/>
    <col min="29" max="36" width="12" bestFit="1" customWidth="1"/>
    <col min="37" max="37" width="9.28515625" bestFit="1" customWidth="1"/>
    <col min="38" max="49" width="12" bestFit="1" customWidth="1"/>
    <col min="50" max="50" width="9.28515625" bestFit="1" customWidth="1"/>
    <col min="51" max="53" width="12" bestFit="1" customWidth="1"/>
  </cols>
  <sheetData>
    <row r="1" spans="1:56" ht="99.75" customHeight="1" x14ac:dyDescent="0.2">
      <c r="A1" s="102" t="s">
        <v>162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57"/>
      <c r="P1" s="57"/>
      <c r="Q1" s="57"/>
      <c r="R1" s="57"/>
      <c r="S1" s="75"/>
      <c r="T1" s="75"/>
      <c r="U1" s="75"/>
      <c r="V1" s="75"/>
      <c r="W1" s="57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4"/>
      <c r="BD1" s="74"/>
    </row>
    <row r="2" spans="1:56" ht="35.25" x14ac:dyDescent="0.2">
      <c r="A2" s="158" t="s">
        <v>161</v>
      </c>
      <c r="B2" s="174" t="s">
        <v>160</v>
      </c>
      <c r="C2" s="175"/>
      <c r="D2" s="175"/>
      <c r="E2" s="176"/>
      <c r="F2" s="73">
        <v>28</v>
      </c>
      <c r="G2" s="174" t="s">
        <v>159</v>
      </c>
      <c r="H2" s="175"/>
      <c r="I2" s="176"/>
      <c r="J2" s="73">
        <v>26</v>
      </c>
      <c r="K2" s="174" t="s">
        <v>158</v>
      </c>
      <c r="L2" s="175"/>
      <c r="M2" s="175"/>
      <c r="N2" s="176"/>
      <c r="O2" s="73">
        <v>30</v>
      </c>
      <c r="P2" s="174" t="s">
        <v>157</v>
      </c>
      <c r="Q2" s="175"/>
      <c r="R2" s="176"/>
      <c r="S2" s="73">
        <v>28</v>
      </c>
      <c r="T2" s="174" t="s">
        <v>156</v>
      </c>
      <c r="U2" s="175"/>
      <c r="V2" s="176"/>
      <c r="W2" s="73">
        <v>25</v>
      </c>
      <c r="X2" s="174" t="s">
        <v>155</v>
      </c>
      <c r="Y2" s="175"/>
      <c r="Z2" s="176"/>
      <c r="AA2" s="73">
        <v>22</v>
      </c>
      <c r="AB2" s="174" t="s">
        <v>154</v>
      </c>
      <c r="AC2" s="175"/>
      <c r="AD2" s="175"/>
      <c r="AE2" s="176"/>
      <c r="AF2" s="73">
        <v>29</v>
      </c>
      <c r="AG2" s="174" t="s">
        <v>153</v>
      </c>
      <c r="AH2" s="175"/>
      <c r="AI2" s="176"/>
      <c r="AJ2" s="73">
        <v>26</v>
      </c>
      <c r="AK2" s="174" t="s">
        <v>152</v>
      </c>
      <c r="AL2" s="175"/>
      <c r="AM2" s="175"/>
      <c r="AN2" s="176"/>
      <c r="AO2" s="73">
        <v>31</v>
      </c>
      <c r="AP2" s="174" t="s">
        <v>151</v>
      </c>
      <c r="AQ2" s="175"/>
      <c r="AR2" s="176"/>
      <c r="AS2" s="73">
        <v>28</v>
      </c>
      <c r="AT2" s="174" t="s">
        <v>150</v>
      </c>
      <c r="AU2" s="175"/>
      <c r="AV2" s="176"/>
      <c r="AW2" s="73">
        <v>26</v>
      </c>
      <c r="AX2" s="174" t="s">
        <v>149</v>
      </c>
      <c r="AY2" s="175"/>
      <c r="AZ2" s="175"/>
      <c r="BA2" s="176"/>
      <c r="BB2" s="70"/>
      <c r="BC2" s="69"/>
      <c r="BD2" s="69"/>
    </row>
    <row r="3" spans="1:56" ht="35.25" x14ac:dyDescent="0.2">
      <c r="A3" s="179"/>
      <c r="B3" s="65">
        <v>1</v>
      </c>
      <c r="C3" s="72">
        <v>7</v>
      </c>
      <c r="D3" s="72">
        <v>14</v>
      </c>
      <c r="E3" s="72">
        <v>21</v>
      </c>
      <c r="F3" s="72" t="s">
        <v>148</v>
      </c>
      <c r="G3" s="72">
        <v>5</v>
      </c>
      <c r="H3" s="72">
        <v>12</v>
      </c>
      <c r="I3" s="72">
        <v>19</v>
      </c>
      <c r="J3" s="72" t="s">
        <v>147</v>
      </c>
      <c r="K3" s="72">
        <v>2</v>
      </c>
      <c r="L3" s="72">
        <v>9</v>
      </c>
      <c r="M3" s="72">
        <v>16</v>
      </c>
      <c r="N3" s="72">
        <v>23</v>
      </c>
      <c r="O3" s="72" t="s">
        <v>144</v>
      </c>
      <c r="P3" s="72">
        <v>7</v>
      </c>
      <c r="Q3" s="72">
        <v>14</v>
      </c>
      <c r="R3" s="72">
        <v>21</v>
      </c>
      <c r="S3" s="72" t="s">
        <v>143</v>
      </c>
      <c r="T3" s="72">
        <v>4</v>
      </c>
      <c r="U3" s="72">
        <v>11</v>
      </c>
      <c r="V3" s="72">
        <v>18</v>
      </c>
      <c r="W3" s="72" t="s">
        <v>139</v>
      </c>
      <c r="X3" s="72">
        <v>1</v>
      </c>
      <c r="Y3" s="72">
        <v>8</v>
      </c>
      <c r="Z3" s="72">
        <v>15</v>
      </c>
      <c r="AA3" s="72" t="s">
        <v>138</v>
      </c>
      <c r="AB3" s="72">
        <v>1</v>
      </c>
      <c r="AC3" s="72">
        <v>8</v>
      </c>
      <c r="AD3" s="72">
        <v>15</v>
      </c>
      <c r="AE3" s="72">
        <v>22</v>
      </c>
      <c r="AF3" s="72" t="s">
        <v>137</v>
      </c>
      <c r="AG3" s="72">
        <v>5</v>
      </c>
      <c r="AH3" s="72">
        <v>12</v>
      </c>
      <c r="AI3" s="72">
        <v>19</v>
      </c>
      <c r="AJ3" s="72" t="s">
        <v>135</v>
      </c>
      <c r="AK3" s="72">
        <v>3</v>
      </c>
      <c r="AL3" s="72">
        <v>10</v>
      </c>
      <c r="AM3" s="72">
        <v>17</v>
      </c>
      <c r="AN3" s="72">
        <v>24</v>
      </c>
      <c r="AO3" s="72" t="s">
        <v>142</v>
      </c>
      <c r="AP3" s="72">
        <v>7</v>
      </c>
      <c r="AQ3" s="72">
        <v>14</v>
      </c>
      <c r="AR3" s="72">
        <v>21</v>
      </c>
      <c r="AS3" s="72" t="s">
        <v>146</v>
      </c>
      <c r="AT3" s="72">
        <v>5</v>
      </c>
      <c r="AU3" s="72">
        <v>12</v>
      </c>
      <c r="AV3" s="72">
        <v>19</v>
      </c>
      <c r="AW3" s="72" t="s">
        <v>141</v>
      </c>
      <c r="AX3" s="72">
        <v>2</v>
      </c>
      <c r="AY3" s="72">
        <v>9</v>
      </c>
      <c r="AZ3" s="72">
        <v>16</v>
      </c>
      <c r="BA3" s="72">
        <v>23</v>
      </c>
      <c r="BB3" s="70"/>
      <c r="BC3" s="69"/>
      <c r="BD3" s="69"/>
    </row>
    <row r="4" spans="1:56" ht="35.25" x14ac:dyDescent="0.2">
      <c r="A4" s="179"/>
      <c r="B4" s="160">
        <v>6</v>
      </c>
      <c r="C4" s="160">
        <v>13</v>
      </c>
      <c r="D4" s="160">
        <v>20</v>
      </c>
      <c r="E4" s="162">
        <v>27</v>
      </c>
      <c r="F4" s="68">
        <v>4</v>
      </c>
      <c r="G4" s="180">
        <v>11</v>
      </c>
      <c r="H4" s="160">
        <v>18</v>
      </c>
      <c r="I4" s="160">
        <v>25</v>
      </c>
      <c r="J4" s="68">
        <v>1</v>
      </c>
      <c r="K4" s="179">
        <v>8</v>
      </c>
      <c r="L4" s="179">
        <v>15</v>
      </c>
      <c r="M4" s="179">
        <v>22</v>
      </c>
      <c r="N4" s="161">
        <v>29</v>
      </c>
      <c r="O4" s="67">
        <v>6</v>
      </c>
      <c r="P4" s="160">
        <v>13</v>
      </c>
      <c r="Q4" s="160">
        <v>20</v>
      </c>
      <c r="R4" s="162">
        <v>27</v>
      </c>
      <c r="S4" s="68">
        <v>3</v>
      </c>
      <c r="T4" s="179">
        <v>10</v>
      </c>
      <c r="U4" s="179">
        <v>17</v>
      </c>
      <c r="V4" s="173">
        <v>24</v>
      </c>
      <c r="W4" s="68">
        <v>31</v>
      </c>
      <c r="X4" s="179">
        <v>7</v>
      </c>
      <c r="Y4" s="179">
        <v>14</v>
      </c>
      <c r="Z4" s="173">
        <v>21</v>
      </c>
      <c r="AA4" s="68">
        <v>28</v>
      </c>
      <c r="AB4" s="158">
        <v>7</v>
      </c>
      <c r="AC4" s="182">
        <v>14</v>
      </c>
      <c r="AD4" s="173">
        <v>21</v>
      </c>
      <c r="AE4" s="173">
        <v>28</v>
      </c>
      <c r="AF4" s="68">
        <v>4</v>
      </c>
      <c r="AG4" s="173">
        <v>11</v>
      </c>
      <c r="AH4" s="173">
        <v>18</v>
      </c>
      <c r="AI4" s="173">
        <v>25</v>
      </c>
      <c r="AJ4" s="68">
        <v>2</v>
      </c>
      <c r="AK4" s="173">
        <v>9</v>
      </c>
      <c r="AL4" s="173">
        <v>16</v>
      </c>
      <c r="AM4" s="173">
        <v>23</v>
      </c>
      <c r="AN4" s="173">
        <v>30</v>
      </c>
      <c r="AO4" s="173">
        <v>6</v>
      </c>
      <c r="AP4" s="173">
        <v>13</v>
      </c>
      <c r="AQ4" s="173">
        <v>20</v>
      </c>
      <c r="AR4" s="173">
        <v>27</v>
      </c>
      <c r="AS4" s="71">
        <v>4</v>
      </c>
      <c r="AT4" s="173">
        <v>11</v>
      </c>
      <c r="AU4" s="173">
        <v>18</v>
      </c>
      <c r="AV4" s="173">
        <v>25</v>
      </c>
      <c r="AW4" s="68">
        <v>1</v>
      </c>
      <c r="AX4" s="173">
        <v>8</v>
      </c>
      <c r="AY4" s="173">
        <v>15</v>
      </c>
      <c r="AZ4" s="173">
        <v>22</v>
      </c>
      <c r="BA4" s="173">
        <v>29</v>
      </c>
      <c r="BB4" s="70"/>
      <c r="BC4" s="69"/>
      <c r="BD4" s="69"/>
    </row>
    <row r="5" spans="1:56" ht="35.25" x14ac:dyDescent="0.2">
      <c r="A5" s="179"/>
      <c r="B5" s="173"/>
      <c r="C5" s="173"/>
      <c r="D5" s="173"/>
      <c r="E5" s="174"/>
      <c r="F5" s="65" t="s">
        <v>145</v>
      </c>
      <c r="G5" s="176"/>
      <c r="H5" s="173"/>
      <c r="I5" s="173"/>
      <c r="J5" s="65" t="s">
        <v>144</v>
      </c>
      <c r="K5" s="160"/>
      <c r="L5" s="160"/>
      <c r="M5" s="160"/>
      <c r="N5" s="162"/>
      <c r="O5" s="65" t="s">
        <v>143</v>
      </c>
      <c r="P5" s="173"/>
      <c r="Q5" s="173"/>
      <c r="R5" s="174"/>
      <c r="S5" s="65" t="s">
        <v>139</v>
      </c>
      <c r="T5" s="160"/>
      <c r="U5" s="160"/>
      <c r="V5" s="173"/>
      <c r="W5" s="65" t="s">
        <v>139</v>
      </c>
      <c r="X5" s="160"/>
      <c r="Y5" s="160"/>
      <c r="Z5" s="173"/>
      <c r="AA5" s="65" t="s">
        <v>138</v>
      </c>
      <c r="AB5" s="160"/>
      <c r="AC5" s="162"/>
      <c r="AD5" s="173"/>
      <c r="AE5" s="173"/>
      <c r="AF5" s="65" t="s">
        <v>135</v>
      </c>
      <c r="AG5" s="173"/>
      <c r="AH5" s="173"/>
      <c r="AI5" s="173"/>
      <c r="AJ5" s="65" t="s">
        <v>142</v>
      </c>
      <c r="AK5" s="173"/>
      <c r="AL5" s="173"/>
      <c r="AM5" s="173"/>
      <c r="AN5" s="173"/>
      <c r="AO5" s="173"/>
      <c r="AP5" s="173"/>
      <c r="AQ5" s="173"/>
      <c r="AR5" s="173"/>
      <c r="AS5" s="71" t="s">
        <v>141</v>
      </c>
      <c r="AT5" s="158"/>
      <c r="AU5" s="158"/>
      <c r="AV5" s="158"/>
      <c r="AW5" s="68" t="s">
        <v>140</v>
      </c>
      <c r="AX5" s="158"/>
      <c r="AY5" s="158"/>
      <c r="AZ5" s="158"/>
      <c r="BA5" s="158"/>
      <c r="BB5" s="70"/>
      <c r="BC5" s="69"/>
      <c r="BD5" s="69"/>
    </row>
    <row r="6" spans="1:56" ht="35.25" x14ac:dyDescent="0.2">
      <c r="A6" s="173" t="s">
        <v>139</v>
      </c>
      <c r="B6" s="67" t="s">
        <v>134</v>
      </c>
      <c r="C6" s="67" t="s">
        <v>134</v>
      </c>
      <c r="D6" s="67" t="s">
        <v>134</v>
      </c>
      <c r="E6" s="67" t="s">
        <v>134</v>
      </c>
      <c r="F6" s="67" t="s">
        <v>134</v>
      </c>
      <c r="G6" s="67" t="s">
        <v>134</v>
      </c>
      <c r="H6" s="67" t="s">
        <v>134</v>
      </c>
      <c r="I6" s="67" t="s">
        <v>134</v>
      </c>
      <c r="J6" s="67" t="s">
        <v>134</v>
      </c>
      <c r="K6" s="67" t="s">
        <v>134</v>
      </c>
      <c r="L6" s="67" t="s">
        <v>134</v>
      </c>
      <c r="M6" s="67" t="s">
        <v>134</v>
      </c>
      <c r="N6" s="67" t="s">
        <v>134</v>
      </c>
      <c r="O6" s="67" t="s">
        <v>134</v>
      </c>
      <c r="P6" s="67" t="s">
        <v>134</v>
      </c>
      <c r="Q6" s="67" t="s">
        <v>134</v>
      </c>
      <c r="R6" s="67" t="s">
        <v>134</v>
      </c>
      <c r="S6" s="170" t="s">
        <v>133</v>
      </c>
      <c r="T6" s="170" t="s">
        <v>133</v>
      </c>
      <c r="U6" s="67" t="s">
        <v>134</v>
      </c>
      <c r="V6" s="67" t="s">
        <v>134</v>
      </c>
      <c r="W6" s="67" t="s">
        <v>134</v>
      </c>
      <c r="X6" s="67" t="s">
        <v>134</v>
      </c>
      <c r="Y6" s="67" t="s">
        <v>134</v>
      </c>
      <c r="Z6" s="67" t="s">
        <v>134</v>
      </c>
      <c r="AA6" s="67" t="s">
        <v>134</v>
      </c>
      <c r="AB6" s="67" t="s">
        <v>134</v>
      </c>
      <c r="AC6" s="67" t="s">
        <v>134</v>
      </c>
      <c r="AD6" s="67" t="s">
        <v>134</v>
      </c>
      <c r="AE6" s="67" t="s">
        <v>134</v>
      </c>
      <c r="AF6" s="67" t="s">
        <v>134</v>
      </c>
      <c r="AG6" s="67" t="s">
        <v>134</v>
      </c>
      <c r="AH6" s="67" t="s">
        <v>134</v>
      </c>
      <c r="AI6" s="67" t="s">
        <v>134</v>
      </c>
      <c r="AJ6" s="67" t="s">
        <v>134</v>
      </c>
      <c r="AK6" s="67" t="s">
        <v>134</v>
      </c>
      <c r="AL6" s="67" t="s">
        <v>134</v>
      </c>
      <c r="AM6" s="67" t="s">
        <v>134</v>
      </c>
      <c r="AN6" s="67" t="s">
        <v>134</v>
      </c>
      <c r="AO6" s="67" t="s">
        <v>134</v>
      </c>
      <c r="AP6" s="67"/>
      <c r="AQ6" s="67"/>
      <c r="AR6" s="158" t="s">
        <v>125</v>
      </c>
      <c r="AS6" s="158" t="s">
        <v>133</v>
      </c>
      <c r="AT6" s="158" t="s">
        <v>133</v>
      </c>
      <c r="AU6" s="158" t="s">
        <v>133</v>
      </c>
      <c r="AV6" s="158" t="s">
        <v>133</v>
      </c>
      <c r="AW6" s="158" t="s">
        <v>133</v>
      </c>
      <c r="AX6" s="158" t="s">
        <v>133</v>
      </c>
      <c r="AY6" s="158" t="s">
        <v>133</v>
      </c>
      <c r="AZ6" s="158" t="s">
        <v>133</v>
      </c>
      <c r="BA6" s="158" t="s">
        <v>133</v>
      </c>
      <c r="BB6" s="64"/>
      <c r="BC6" s="63"/>
      <c r="BD6" s="63"/>
    </row>
    <row r="7" spans="1:56" ht="35.25" x14ac:dyDescent="0.2">
      <c r="A7" s="173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171"/>
      <c r="T7" s="171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141" t="s">
        <v>136</v>
      </c>
      <c r="AQ7" s="65" t="s">
        <v>136</v>
      </c>
      <c r="AR7" s="160"/>
      <c r="AS7" s="160"/>
      <c r="AT7" s="159"/>
      <c r="AU7" s="160"/>
      <c r="AV7" s="160"/>
      <c r="AW7" s="160"/>
      <c r="AX7" s="160"/>
      <c r="AY7" s="160"/>
      <c r="AZ7" s="160"/>
      <c r="BA7" s="160"/>
      <c r="BB7" s="64"/>
      <c r="BC7" s="63"/>
      <c r="BD7" s="63"/>
    </row>
    <row r="8" spans="1:56" ht="35.25" x14ac:dyDescent="0.2">
      <c r="A8" s="158" t="s">
        <v>138</v>
      </c>
      <c r="B8" s="68" t="s">
        <v>134</v>
      </c>
      <c r="C8" s="68" t="s">
        <v>134</v>
      </c>
      <c r="D8" s="68" t="s">
        <v>134</v>
      </c>
      <c r="E8" s="68" t="s">
        <v>134</v>
      </c>
      <c r="F8" s="68" t="s">
        <v>134</v>
      </c>
      <c r="G8" s="68" t="s">
        <v>134</v>
      </c>
      <c r="H8" s="68" t="s">
        <v>134</v>
      </c>
      <c r="I8" s="68" t="s">
        <v>134</v>
      </c>
      <c r="J8" s="68" t="s">
        <v>134</v>
      </c>
      <c r="K8" s="68" t="s">
        <v>134</v>
      </c>
      <c r="L8" s="68" t="s">
        <v>134</v>
      </c>
      <c r="M8" s="68" t="s">
        <v>134</v>
      </c>
      <c r="N8" s="68" t="s">
        <v>134</v>
      </c>
      <c r="O8" s="68" t="s">
        <v>134</v>
      </c>
      <c r="P8" s="68" t="s">
        <v>134</v>
      </c>
      <c r="Q8" s="68"/>
      <c r="R8" s="67"/>
      <c r="S8" s="170" t="s">
        <v>133</v>
      </c>
      <c r="T8" s="170" t="s">
        <v>133</v>
      </c>
      <c r="U8" s="68" t="s">
        <v>134</v>
      </c>
      <c r="V8" s="68" t="s">
        <v>134</v>
      </c>
      <c r="W8" s="68" t="s">
        <v>134</v>
      </c>
      <c r="X8" s="68" t="s">
        <v>134</v>
      </c>
      <c r="Y8" s="68" t="s">
        <v>134</v>
      </c>
      <c r="Z8" s="68" t="s">
        <v>134</v>
      </c>
      <c r="AA8" s="68" t="s">
        <v>134</v>
      </c>
      <c r="AB8" s="68" t="s">
        <v>134</v>
      </c>
      <c r="AC8" s="68" t="s">
        <v>134</v>
      </c>
      <c r="AD8" s="68" t="s">
        <v>134</v>
      </c>
      <c r="AE8" s="68" t="s">
        <v>134</v>
      </c>
      <c r="AF8" s="68" t="s">
        <v>134</v>
      </c>
      <c r="AG8" s="68" t="s">
        <v>134</v>
      </c>
      <c r="AH8" s="68" t="s">
        <v>134</v>
      </c>
      <c r="AI8" s="68" t="s">
        <v>134</v>
      </c>
      <c r="AJ8" s="68" t="s">
        <v>134</v>
      </c>
      <c r="AK8" s="68" t="s">
        <v>134</v>
      </c>
      <c r="AL8" s="68" t="s">
        <v>134</v>
      </c>
      <c r="AM8" s="68"/>
      <c r="AN8" s="68"/>
      <c r="AO8" s="68"/>
      <c r="AP8" s="68"/>
      <c r="AQ8" s="177" t="s">
        <v>125</v>
      </c>
      <c r="AR8" s="177" t="s">
        <v>125</v>
      </c>
      <c r="AS8" s="158" t="s">
        <v>133</v>
      </c>
      <c r="AT8" s="177" t="s">
        <v>133</v>
      </c>
      <c r="AU8" s="158" t="s">
        <v>133</v>
      </c>
      <c r="AV8" s="158" t="s">
        <v>133</v>
      </c>
      <c r="AW8" s="158" t="s">
        <v>133</v>
      </c>
      <c r="AX8" s="158" t="s">
        <v>133</v>
      </c>
      <c r="AY8" s="158" t="s">
        <v>133</v>
      </c>
      <c r="AZ8" s="158" t="s">
        <v>133</v>
      </c>
      <c r="BA8" s="158" t="s">
        <v>133</v>
      </c>
      <c r="BB8" s="64"/>
      <c r="BC8" s="63"/>
      <c r="BD8" s="63"/>
    </row>
    <row r="9" spans="1:56" ht="35.25" x14ac:dyDescent="0.2">
      <c r="A9" s="160"/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 t="s">
        <v>136</v>
      </c>
      <c r="R9" s="141" t="s">
        <v>136</v>
      </c>
      <c r="S9" s="159"/>
      <c r="T9" s="159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 t="s">
        <v>136</v>
      </c>
      <c r="AN9" s="68" t="s">
        <v>136</v>
      </c>
      <c r="AO9" s="68" t="s">
        <v>136</v>
      </c>
      <c r="AP9" s="68" t="s">
        <v>136</v>
      </c>
      <c r="AQ9" s="172"/>
      <c r="AR9" s="172"/>
      <c r="AS9" s="159"/>
      <c r="AT9" s="178"/>
      <c r="AU9" s="159"/>
      <c r="AV9" s="159"/>
      <c r="AW9" s="159"/>
      <c r="AX9" s="159"/>
      <c r="AY9" s="159"/>
      <c r="AZ9" s="159"/>
      <c r="BA9" s="159"/>
      <c r="BB9" s="64"/>
      <c r="BC9" s="63"/>
      <c r="BD9" s="63"/>
    </row>
    <row r="10" spans="1:56" ht="35.25" x14ac:dyDescent="0.45">
      <c r="A10" s="181" t="s">
        <v>135</v>
      </c>
      <c r="B10" s="67" t="s">
        <v>134</v>
      </c>
      <c r="C10" s="67" t="s">
        <v>134</v>
      </c>
      <c r="D10" s="67" t="s">
        <v>134</v>
      </c>
      <c r="E10" s="67" t="s">
        <v>134</v>
      </c>
      <c r="F10" s="67" t="s">
        <v>134</v>
      </c>
      <c r="G10" s="67" t="s">
        <v>134</v>
      </c>
      <c r="H10" s="67" t="s">
        <v>134</v>
      </c>
      <c r="I10" s="67" t="s">
        <v>134</v>
      </c>
      <c r="J10" s="67" t="s">
        <v>136</v>
      </c>
      <c r="K10" s="67" t="s">
        <v>136</v>
      </c>
      <c r="L10" s="67" t="s">
        <v>136</v>
      </c>
      <c r="M10" s="67" t="s">
        <v>136</v>
      </c>
      <c r="N10" s="67"/>
      <c r="O10" s="67"/>
      <c r="P10" s="67"/>
      <c r="Q10" s="67"/>
      <c r="R10" s="158" t="s">
        <v>125</v>
      </c>
      <c r="S10" s="170" t="s">
        <v>133</v>
      </c>
      <c r="T10" s="170" t="s">
        <v>133</v>
      </c>
      <c r="U10" s="67" t="s">
        <v>134</v>
      </c>
      <c r="V10" s="67" t="s">
        <v>134</v>
      </c>
      <c r="W10" s="67" t="s">
        <v>134</v>
      </c>
      <c r="X10" s="67" t="s">
        <v>134</v>
      </c>
      <c r="Y10" s="67" t="s">
        <v>134</v>
      </c>
      <c r="Z10" s="67" t="s">
        <v>134</v>
      </c>
      <c r="AA10" s="67" t="s">
        <v>134</v>
      </c>
      <c r="AB10" s="67"/>
      <c r="AC10" s="67"/>
      <c r="AD10" s="67"/>
      <c r="AE10" s="67"/>
      <c r="AF10" s="67"/>
      <c r="AG10" s="67"/>
      <c r="AH10" s="158" t="s">
        <v>125</v>
      </c>
      <c r="AI10" s="158" t="s">
        <v>33</v>
      </c>
      <c r="AJ10" s="158" t="s">
        <v>33</v>
      </c>
      <c r="AK10" s="158" t="s">
        <v>33</v>
      </c>
      <c r="AL10" s="158" t="s">
        <v>33</v>
      </c>
      <c r="AM10" s="158" t="s">
        <v>124</v>
      </c>
      <c r="AN10" s="158" t="s">
        <v>124</v>
      </c>
      <c r="AO10" s="158" t="s">
        <v>124</v>
      </c>
      <c r="AP10" s="158" t="s">
        <v>124</v>
      </c>
      <c r="AQ10" s="158" t="s">
        <v>124</v>
      </c>
      <c r="AR10" s="158" t="s">
        <v>124</v>
      </c>
      <c r="AS10" s="158"/>
      <c r="AT10" s="158"/>
      <c r="AU10" s="59"/>
      <c r="AV10" s="59"/>
      <c r="AW10" s="59"/>
      <c r="AX10" s="59"/>
      <c r="AY10" s="59"/>
      <c r="AZ10" s="59"/>
      <c r="BA10" s="59"/>
      <c r="BB10" s="64"/>
      <c r="BC10" s="63"/>
      <c r="BD10" s="63"/>
    </row>
    <row r="11" spans="1:56" ht="35.25" x14ac:dyDescent="0.45">
      <c r="A11" s="181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 t="s">
        <v>132</v>
      </c>
      <c r="O11" s="65" t="s">
        <v>132</v>
      </c>
      <c r="P11" s="65" t="s">
        <v>132</v>
      </c>
      <c r="Q11" s="65" t="s">
        <v>132</v>
      </c>
      <c r="R11" s="172"/>
      <c r="S11" s="171"/>
      <c r="T11" s="171"/>
      <c r="U11" s="66"/>
      <c r="V11" s="65"/>
      <c r="W11" s="65"/>
      <c r="X11" s="65"/>
      <c r="Y11" s="65"/>
      <c r="Z11" s="65"/>
      <c r="AA11" s="65"/>
      <c r="AB11" s="65" t="s">
        <v>132</v>
      </c>
      <c r="AC11" s="65" t="s">
        <v>132</v>
      </c>
      <c r="AD11" s="65" t="s">
        <v>132</v>
      </c>
      <c r="AE11" s="65" t="s">
        <v>132</v>
      </c>
      <c r="AF11" s="65" t="s">
        <v>132</v>
      </c>
      <c r="AG11" s="65" t="s">
        <v>132</v>
      </c>
      <c r="AH11" s="172"/>
      <c r="AI11" s="172"/>
      <c r="AJ11" s="172"/>
      <c r="AK11" s="172"/>
      <c r="AL11" s="159"/>
      <c r="AM11" s="159"/>
      <c r="AN11" s="159"/>
      <c r="AO11" s="159"/>
      <c r="AP11" s="159"/>
      <c r="AQ11" s="159"/>
      <c r="AR11" s="159"/>
      <c r="AS11" s="159"/>
      <c r="AT11" s="159"/>
      <c r="AU11" s="55"/>
      <c r="AV11" s="55"/>
      <c r="AW11" s="55"/>
      <c r="AX11" s="55"/>
      <c r="AY11" s="55"/>
      <c r="AZ11" s="55"/>
      <c r="BA11" s="55"/>
      <c r="BB11" s="64"/>
      <c r="BC11" s="63"/>
      <c r="BD11" s="63"/>
    </row>
    <row r="12" spans="1:56" ht="35.25" x14ac:dyDescent="0.5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59"/>
      <c r="L12" s="59"/>
      <c r="M12" s="59"/>
      <c r="N12" s="59"/>
      <c r="O12" s="61"/>
      <c r="P12" s="61"/>
      <c r="Q12" s="61"/>
      <c r="R12" s="61"/>
      <c r="S12" s="59"/>
      <c r="T12" s="59"/>
      <c r="U12" s="59"/>
      <c r="V12" s="59"/>
      <c r="W12" s="60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4"/>
      <c r="BD12" s="54"/>
    </row>
    <row r="13" spans="1:56" ht="112.5" customHeight="1" x14ac:dyDescent="0.45">
      <c r="A13" s="55"/>
      <c r="B13" s="163" t="s">
        <v>131</v>
      </c>
      <c r="C13" s="163"/>
      <c r="D13" s="163"/>
      <c r="E13" s="58"/>
      <c r="F13" s="55"/>
      <c r="G13" s="163" t="s">
        <v>55</v>
      </c>
      <c r="H13" s="163"/>
      <c r="I13" s="163"/>
      <c r="J13" s="55"/>
      <c r="K13" s="55"/>
      <c r="L13" s="163" t="s">
        <v>130</v>
      </c>
      <c r="M13" s="163"/>
      <c r="N13" s="163"/>
      <c r="O13" s="57"/>
      <c r="P13" s="57"/>
      <c r="Q13" s="163" t="s">
        <v>53</v>
      </c>
      <c r="R13" s="163"/>
      <c r="S13" s="163"/>
      <c r="T13" s="55"/>
      <c r="U13" s="55"/>
      <c r="V13" s="163" t="s">
        <v>34</v>
      </c>
      <c r="W13" s="163"/>
      <c r="X13" s="163"/>
      <c r="Y13" s="55"/>
      <c r="Z13" s="55"/>
      <c r="AA13" s="163" t="s">
        <v>129</v>
      </c>
      <c r="AB13" s="163"/>
      <c r="AC13" s="163"/>
      <c r="AD13" s="55"/>
      <c r="AE13" s="55"/>
      <c r="AF13" s="163" t="s">
        <v>25</v>
      </c>
      <c r="AG13" s="163"/>
      <c r="AH13" s="163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4"/>
      <c r="BD13" s="54"/>
    </row>
    <row r="14" spans="1:56" ht="34.5" x14ac:dyDescent="0.45">
      <c r="A14" s="55"/>
      <c r="B14" s="164" t="s">
        <v>128</v>
      </c>
      <c r="C14" s="165"/>
      <c r="D14" s="166"/>
      <c r="E14" s="55"/>
      <c r="F14" s="55"/>
      <c r="G14" s="164" t="s">
        <v>127</v>
      </c>
      <c r="H14" s="165"/>
      <c r="I14" s="166"/>
      <c r="J14" s="55"/>
      <c r="K14" s="55"/>
      <c r="L14" s="164" t="s">
        <v>126</v>
      </c>
      <c r="M14" s="165"/>
      <c r="N14" s="166"/>
      <c r="O14" s="57"/>
      <c r="P14" s="57"/>
      <c r="Q14" s="164" t="s">
        <v>125</v>
      </c>
      <c r="R14" s="165"/>
      <c r="S14" s="166"/>
      <c r="T14" s="55"/>
      <c r="U14" s="55"/>
      <c r="V14" s="164" t="s">
        <v>124</v>
      </c>
      <c r="W14" s="165"/>
      <c r="X14" s="166"/>
      <c r="Y14" s="55"/>
      <c r="Z14" s="55"/>
      <c r="AA14" s="164" t="s">
        <v>123</v>
      </c>
      <c r="AB14" s="165"/>
      <c r="AC14" s="166"/>
      <c r="AD14" s="55"/>
      <c r="AE14" s="55"/>
      <c r="AF14" s="164" t="s">
        <v>33</v>
      </c>
      <c r="AG14" s="165"/>
      <c r="AH14" s="166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4"/>
      <c r="BD14" s="54"/>
    </row>
    <row r="15" spans="1:56" ht="34.5" x14ac:dyDescent="0.45">
      <c r="A15" s="55"/>
      <c r="B15" s="167"/>
      <c r="C15" s="168"/>
      <c r="D15" s="169"/>
      <c r="E15" s="55"/>
      <c r="F15" s="55"/>
      <c r="G15" s="167"/>
      <c r="H15" s="168"/>
      <c r="I15" s="169"/>
      <c r="J15" s="55"/>
      <c r="K15" s="55"/>
      <c r="L15" s="167"/>
      <c r="M15" s="168"/>
      <c r="N15" s="169"/>
      <c r="O15" s="57"/>
      <c r="P15" s="57"/>
      <c r="Q15" s="167"/>
      <c r="R15" s="168"/>
      <c r="S15" s="169"/>
      <c r="T15" s="55"/>
      <c r="U15" s="55"/>
      <c r="V15" s="167"/>
      <c r="W15" s="168"/>
      <c r="X15" s="169"/>
      <c r="Y15" s="55"/>
      <c r="Z15" s="55"/>
      <c r="AA15" s="167"/>
      <c r="AB15" s="168"/>
      <c r="AC15" s="169"/>
      <c r="AD15" s="55"/>
      <c r="AE15" s="55"/>
      <c r="AF15" s="167"/>
      <c r="AG15" s="168"/>
      <c r="AH15" s="169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4"/>
      <c r="BD15" s="54"/>
    </row>
    <row r="16" spans="1:56" ht="34.5" x14ac:dyDescent="0.45">
      <c r="A16" s="55"/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7"/>
      <c r="P16" s="57"/>
      <c r="Q16" s="57"/>
      <c r="R16" s="57"/>
      <c r="S16" s="55"/>
      <c r="T16" s="55"/>
      <c r="U16" s="55"/>
      <c r="V16" s="55"/>
      <c r="W16" s="56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4"/>
      <c r="BD16" s="54"/>
    </row>
    <row r="17" spans="1:56" ht="34.5" x14ac:dyDescent="0.45">
      <c r="A17" s="55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7"/>
      <c r="P17" s="57"/>
      <c r="Q17" s="57"/>
      <c r="R17" s="57"/>
      <c r="S17" s="55"/>
      <c r="T17" s="55"/>
      <c r="U17" s="55"/>
      <c r="V17" s="55"/>
      <c r="W17" s="56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4"/>
      <c r="BD17" s="54"/>
    </row>
    <row r="18" spans="1:56" ht="34.5" x14ac:dyDescent="0.45">
      <c r="A18" s="55"/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7"/>
      <c r="P18" s="57"/>
      <c r="Q18" s="57"/>
      <c r="R18" s="57"/>
      <c r="S18" s="55"/>
      <c r="T18" s="55"/>
      <c r="U18" s="55"/>
      <c r="V18" s="55"/>
      <c r="W18" s="56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4"/>
      <c r="BD18" s="54"/>
    </row>
    <row r="19" spans="1:56" ht="30" x14ac:dyDescent="0.4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</row>
  </sheetData>
  <mergeCells count="113">
    <mergeCell ref="AF13:AH13"/>
    <mergeCell ref="AF14:AH15"/>
    <mergeCell ref="AK10:AK11"/>
    <mergeCell ref="AR10:AR11"/>
    <mergeCell ref="AS10:AS11"/>
    <mergeCell ref="AT10:AT11"/>
    <mergeCell ref="A6:A7"/>
    <mergeCell ref="AN10:AN11"/>
    <mergeCell ref="AM10:AM11"/>
    <mergeCell ref="S10:S11"/>
    <mergeCell ref="A8:A9"/>
    <mergeCell ref="S8:S9"/>
    <mergeCell ref="T8:T9"/>
    <mergeCell ref="AP10:AP11"/>
    <mergeCell ref="AQ10:AQ11"/>
    <mergeCell ref="AL10:AL11"/>
    <mergeCell ref="AO10:AO11"/>
    <mergeCell ref="AJ10:AJ11"/>
    <mergeCell ref="AI10:AI11"/>
    <mergeCell ref="AH10:AH11"/>
    <mergeCell ref="A2:A5"/>
    <mergeCell ref="A10:A11"/>
    <mergeCell ref="B2:E2"/>
    <mergeCell ref="K2:N2"/>
    <mergeCell ref="AB2:AE2"/>
    <mergeCell ref="AG2:AI2"/>
    <mergeCell ref="AH4:AH5"/>
    <mergeCell ref="AI4:AI5"/>
    <mergeCell ref="X2:Z2"/>
    <mergeCell ref="X4:X5"/>
    <mergeCell ref="AE4:AE5"/>
    <mergeCell ref="B4:B5"/>
    <mergeCell ref="C4:C5"/>
    <mergeCell ref="D4:D5"/>
    <mergeCell ref="AC4:AC5"/>
    <mergeCell ref="S6:S7"/>
    <mergeCell ref="I4:I5"/>
    <mergeCell ref="G2:I2"/>
    <mergeCell ref="H4:H5"/>
    <mergeCell ref="L4:L5"/>
    <mergeCell ref="Q4:Q5"/>
    <mergeCell ref="R4:R5"/>
    <mergeCell ref="K4:K5"/>
    <mergeCell ref="M4:M5"/>
    <mergeCell ref="AX2:BA2"/>
    <mergeCell ref="T6:T7"/>
    <mergeCell ref="AV6:AV7"/>
    <mergeCell ref="E4:E5"/>
    <mergeCell ref="G4:G5"/>
    <mergeCell ref="AX6:AX7"/>
    <mergeCell ref="P2:R2"/>
    <mergeCell ref="AW6:AW7"/>
    <mergeCell ref="AY6:AY7"/>
    <mergeCell ref="AX4:AX5"/>
    <mergeCell ref="AY4:AY5"/>
    <mergeCell ref="AZ4:AZ5"/>
    <mergeCell ref="BA4:BA5"/>
    <mergeCell ref="AR4:AR5"/>
    <mergeCell ref="AT2:AV2"/>
    <mergeCell ref="AT4:AT5"/>
    <mergeCell ref="AU4:AU5"/>
    <mergeCell ref="AV4:AV5"/>
    <mergeCell ref="AL4:AL5"/>
    <mergeCell ref="AM4:AM5"/>
    <mergeCell ref="AP4:AP5"/>
    <mergeCell ref="AR6:AR7"/>
    <mergeCell ref="P4:P5"/>
    <mergeCell ref="AO4:AO5"/>
    <mergeCell ref="AN4:AN5"/>
    <mergeCell ref="AK2:AN2"/>
    <mergeCell ref="AT8:AT9"/>
    <mergeCell ref="T2:V2"/>
    <mergeCell ref="AQ4:AQ5"/>
    <mergeCell ref="AD4:AD5"/>
    <mergeCell ref="AP2:AR2"/>
    <mergeCell ref="AK4:AK5"/>
    <mergeCell ref="T4:T5"/>
    <mergeCell ref="U4:U5"/>
    <mergeCell ref="Y4:Y5"/>
    <mergeCell ref="Z4:Z5"/>
    <mergeCell ref="AB4:AB5"/>
    <mergeCell ref="V4:V5"/>
    <mergeCell ref="AG4:AG5"/>
    <mergeCell ref="AQ8:AQ9"/>
    <mergeCell ref="AR8:AR9"/>
    <mergeCell ref="N4:N5"/>
    <mergeCell ref="B13:D13"/>
    <mergeCell ref="B14:D15"/>
    <mergeCell ref="G14:I15"/>
    <mergeCell ref="G13:I13"/>
    <mergeCell ref="L13:N13"/>
    <mergeCell ref="V13:X13"/>
    <mergeCell ref="AA13:AC13"/>
    <mergeCell ref="AA14:AC15"/>
    <mergeCell ref="L14:N15"/>
    <mergeCell ref="Q13:S13"/>
    <mergeCell ref="Q14:S15"/>
    <mergeCell ref="V14:X15"/>
    <mergeCell ref="T10:T11"/>
    <mergeCell ref="R10:R11"/>
    <mergeCell ref="BA8:BA9"/>
    <mergeCell ref="AZ6:AZ7"/>
    <mergeCell ref="BA6:BA7"/>
    <mergeCell ref="AV8:AV9"/>
    <mergeCell ref="AW8:AW9"/>
    <mergeCell ref="AX8:AX9"/>
    <mergeCell ref="AU8:AU9"/>
    <mergeCell ref="AS6:AS7"/>
    <mergeCell ref="AZ8:AZ9"/>
    <mergeCell ref="AT6:AT7"/>
    <mergeCell ref="AY8:AY9"/>
    <mergeCell ref="AU6:AU7"/>
    <mergeCell ref="AS8:AS9"/>
  </mergeCells>
  <pageMargins left="0.9055118110236221" right="0.31496062992125984" top="0.74803149606299213" bottom="0.74803149606299213" header="0.31496062992125984" footer="0.31496062992125984"/>
  <pageSetup paperSize="9" scale="2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view="pageBreakPreview" zoomScale="60" workbookViewId="0">
      <selection activeCell="Y12" sqref="Y12"/>
    </sheetView>
  </sheetViews>
  <sheetFormatPr defaultColWidth="9.140625" defaultRowHeight="18.75" x14ac:dyDescent="0.3"/>
  <cols>
    <col min="1" max="2" width="15.7109375" style="76" customWidth="1"/>
    <col min="3" max="3" width="14.5703125" style="76" customWidth="1"/>
    <col min="4" max="4" width="13.5703125" style="76" customWidth="1"/>
    <col min="5" max="5" width="13.28515625" style="76" customWidth="1"/>
    <col min="6" max="6" width="14" style="76" customWidth="1"/>
    <col min="7" max="7" width="14.85546875" style="76" customWidth="1"/>
    <col min="8" max="8" width="13.7109375" style="76" customWidth="1"/>
    <col min="9" max="9" width="13.5703125" style="76" customWidth="1"/>
    <col min="10" max="16384" width="9.140625" style="76"/>
  </cols>
  <sheetData>
    <row r="1" spans="1:13" s="77" customFormat="1" ht="28.5" customHeight="1" x14ac:dyDescent="0.2">
      <c r="A1" s="183" t="s">
        <v>165</v>
      </c>
      <c r="B1" s="183"/>
      <c r="C1" s="183"/>
      <c r="D1" s="183"/>
      <c r="E1" s="183"/>
      <c r="F1" s="183"/>
      <c r="G1" s="183"/>
      <c r="H1" s="183"/>
      <c r="I1" s="183"/>
    </row>
    <row r="2" spans="1:13" s="81" customFormat="1" ht="138.75" customHeight="1" x14ac:dyDescent="0.3">
      <c r="A2" s="83" t="s">
        <v>161</v>
      </c>
      <c r="B2" s="83" t="s">
        <v>164</v>
      </c>
      <c r="C2" s="83" t="s">
        <v>55</v>
      </c>
      <c r="D2" s="83" t="s">
        <v>130</v>
      </c>
      <c r="E2" s="83" t="s">
        <v>25</v>
      </c>
      <c r="F2" s="83" t="s">
        <v>53</v>
      </c>
      <c r="G2" s="83" t="s">
        <v>34</v>
      </c>
      <c r="H2" s="83" t="s">
        <v>129</v>
      </c>
      <c r="I2" s="83" t="s">
        <v>163</v>
      </c>
      <c r="J2" s="82"/>
      <c r="K2" s="82"/>
      <c r="L2" s="82"/>
      <c r="M2" s="82"/>
    </row>
    <row r="3" spans="1:13" s="77" customFormat="1" ht="39.950000000000003" customHeight="1" x14ac:dyDescent="0.2">
      <c r="A3" s="80" t="s">
        <v>139</v>
      </c>
      <c r="B3" s="80">
        <f>41-C3-D3-F3-G3</f>
        <v>39</v>
      </c>
      <c r="C3" s="80">
        <v>2</v>
      </c>
      <c r="D3" s="80">
        <v>0</v>
      </c>
      <c r="E3" s="80">
        <v>0</v>
      </c>
      <c r="F3" s="80">
        <v>0</v>
      </c>
      <c r="G3" s="80">
        <v>0</v>
      </c>
      <c r="H3" s="80">
        <v>11</v>
      </c>
      <c r="I3" s="80">
        <f>51-C3-D3-E3-F3-G3</f>
        <v>49</v>
      </c>
    </row>
    <row r="4" spans="1:13" s="77" customFormat="1" ht="39.950000000000003" customHeight="1" x14ac:dyDescent="0.2">
      <c r="A4" s="80" t="s">
        <v>138</v>
      </c>
      <c r="B4" s="80">
        <f t="shared" ref="B4" si="0">41-C4-D4-F4-G4</f>
        <v>34</v>
      </c>
      <c r="C4" s="80">
        <v>6</v>
      </c>
      <c r="D4" s="80">
        <v>0</v>
      </c>
      <c r="E4" s="80">
        <v>0</v>
      </c>
      <c r="F4" s="80">
        <v>1</v>
      </c>
      <c r="G4" s="80">
        <v>0</v>
      </c>
      <c r="H4" s="80">
        <v>11</v>
      </c>
      <c r="I4" s="80">
        <f>SUM(B4:H4)</f>
        <v>52</v>
      </c>
    </row>
    <row r="5" spans="1:13" s="77" customFormat="1" ht="39.950000000000003" customHeight="1" thickBot="1" x14ac:dyDescent="0.25">
      <c r="A5" s="80" t="s">
        <v>137</v>
      </c>
      <c r="B5" s="80">
        <v>15</v>
      </c>
      <c r="C5" s="80">
        <v>4</v>
      </c>
      <c r="D5" s="80">
        <v>10</v>
      </c>
      <c r="E5" s="80">
        <v>4</v>
      </c>
      <c r="F5" s="80">
        <v>2</v>
      </c>
      <c r="G5" s="80">
        <v>6</v>
      </c>
      <c r="H5" s="80">
        <v>10</v>
      </c>
      <c r="I5" s="80">
        <f>SUM(B5:H5)</f>
        <v>51</v>
      </c>
    </row>
    <row r="6" spans="1:13" s="77" customFormat="1" ht="22.5" customHeight="1" thickBot="1" x14ac:dyDescent="0.25">
      <c r="A6" s="79" t="s">
        <v>32</v>
      </c>
      <c r="B6" s="78">
        <f t="shared" ref="B6:H6" si="1">SUM(B3:B5)</f>
        <v>88</v>
      </c>
      <c r="C6" s="78">
        <f t="shared" si="1"/>
        <v>12</v>
      </c>
      <c r="D6" s="78">
        <f t="shared" si="1"/>
        <v>10</v>
      </c>
      <c r="E6" s="78">
        <f t="shared" si="1"/>
        <v>4</v>
      </c>
      <c r="F6" s="78">
        <f t="shared" si="1"/>
        <v>3</v>
      </c>
      <c r="G6" s="78">
        <f t="shared" si="1"/>
        <v>6</v>
      </c>
      <c r="H6" s="78">
        <f t="shared" si="1"/>
        <v>32</v>
      </c>
      <c r="I6" s="78">
        <f>SUM(B6:H6)</f>
        <v>155</v>
      </c>
    </row>
  </sheetData>
  <mergeCells count="1">
    <mergeCell ref="A1:I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153"/>
  <sheetViews>
    <sheetView tabSelected="1" topLeftCell="A25" zoomScale="60" zoomScaleNormal="60" zoomScaleSheetLayoutView="75" workbookViewId="0">
      <selection activeCell="AW62" sqref="AW62"/>
    </sheetView>
  </sheetViews>
  <sheetFormatPr defaultColWidth="9.140625" defaultRowHeight="12.75" x14ac:dyDescent="0.2"/>
  <cols>
    <col min="1" max="4" width="2.7109375" customWidth="1"/>
    <col min="5" max="5" width="2.140625" customWidth="1"/>
    <col min="6" max="6" width="2.7109375" hidden="1" customWidth="1"/>
    <col min="7" max="23" width="2.7109375" customWidth="1"/>
    <col min="24" max="24" width="2.140625" customWidth="1"/>
    <col min="25" max="25" width="1.28515625" hidden="1" customWidth="1"/>
    <col min="26" max="26" width="2.7109375" hidden="1" customWidth="1"/>
    <col min="27" max="27" width="0.85546875" hidden="1" customWidth="1"/>
    <col min="28" max="28" width="2.7109375" hidden="1" customWidth="1"/>
    <col min="29" max="29" width="12" customWidth="1"/>
    <col min="30" max="30" width="8.7109375" customWidth="1"/>
    <col min="31" max="32" width="9.28515625" customWidth="1"/>
    <col min="33" max="33" width="10.140625" customWidth="1"/>
    <col min="34" max="35" width="7.85546875" customWidth="1"/>
    <col min="36" max="36" width="8.140625" customWidth="1"/>
    <col min="37" max="37" width="9" customWidth="1"/>
    <col min="38" max="38" width="8.85546875" customWidth="1"/>
    <col min="39" max="39" width="9.85546875" customWidth="1"/>
    <col min="40" max="41" width="8.85546875" customWidth="1"/>
    <col min="42" max="42" width="9.7109375" customWidth="1"/>
    <col min="43" max="43" width="10.42578125" customWidth="1"/>
    <col min="44" max="44" width="10.5703125" customWidth="1"/>
    <col min="45" max="45" width="11.5703125" customWidth="1"/>
    <col min="46" max="46" width="11.42578125" customWidth="1"/>
    <col min="47" max="47" width="10.85546875" customWidth="1"/>
    <col min="48" max="48" width="12" customWidth="1"/>
    <col min="49" max="49" width="11.140625" bestFit="1" customWidth="1"/>
  </cols>
  <sheetData>
    <row r="1" spans="1:49" ht="45" customHeight="1" thickBot="1" x14ac:dyDescent="0.25">
      <c r="A1" s="310" t="s">
        <v>108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2"/>
      <c r="AD1" s="312"/>
      <c r="AE1" s="312"/>
      <c r="AF1" s="312"/>
      <c r="AG1" s="312"/>
      <c r="AH1" s="312"/>
      <c r="AI1" s="311"/>
      <c r="AJ1" s="311"/>
      <c r="AK1" s="311"/>
      <c r="AL1" s="311"/>
      <c r="AM1" s="311"/>
      <c r="AN1" s="311"/>
      <c r="AO1" s="311"/>
      <c r="AP1" s="311"/>
      <c r="AQ1" s="311"/>
      <c r="AR1" s="311"/>
      <c r="AS1" s="311"/>
      <c r="AT1" s="311"/>
      <c r="AU1" s="311"/>
      <c r="AV1" s="311"/>
    </row>
    <row r="2" spans="1:49" ht="33" customHeight="1" x14ac:dyDescent="0.2">
      <c r="A2" s="313" t="s">
        <v>6</v>
      </c>
      <c r="B2" s="314"/>
      <c r="C2" s="314"/>
      <c r="D2" s="314"/>
      <c r="E2" s="314"/>
      <c r="F2" s="314"/>
      <c r="G2" s="321" t="s">
        <v>49</v>
      </c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2"/>
      <c r="AA2" s="322"/>
      <c r="AB2" s="323"/>
      <c r="AC2" s="327" t="s">
        <v>95</v>
      </c>
      <c r="AD2" s="252"/>
      <c r="AE2" s="252"/>
      <c r="AF2" s="252"/>
      <c r="AG2" s="304" t="s">
        <v>107</v>
      </c>
      <c r="AH2" s="328" t="s">
        <v>70</v>
      </c>
      <c r="AI2" s="328"/>
      <c r="AJ2" s="328"/>
      <c r="AK2" s="328"/>
      <c r="AL2" s="328"/>
      <c r="AM2" s="328"/>
      <c r="AN2" s="328"/>
      <c r="AO2" s="328"/>
      <c r="AP2" s="328"/>
      <c r="AQ2" s="329" t="s">
        <v>27</v>
      </c>
      <c r="AR2" s="329"/>
      <c r="AS2" s="329"/>
      <c r="AT2" s="329"/>
      <c r="AU2" s="329"/>
      <c r="AV2" s="329"/>
    </row>
    <row r="3" spans="1:49" ht="16.5" customHeight="1" x14ac:dyDescent="0.2">
      <c r="A3" s="315"/>
      <c r="B3" s="316"/>
      <c r="C3" s="316"/>
      <c r="D3" s="316"/>
      <c r="E3" s="316"/>
      <c r="F3" s="316"/>
      <c r="G3" s="324"/>
      <c r="H3" s="325"/>
      <c r="I3" s="325"/>
      <c r="J3" s="325"/>
      <c r="K3" s="325"/>
      <c r="L3" s="325"/>
      <c r="M3" s="325"/>
      <c r="N3" s="325"/>
      <c r="O3" s="325"/>
      <c r="P3" s="325"/>
      <c r="Q3" s="325"/>
      <c r="R3" s="325"/>
      <c r="S3" s="325"/>
      <c r="T3" s="325"/>
      <c r="U3" s="325"/>
      <c r="V3" s="325"/>
      <c r="W3" s="325"/>
      <c r="X3" s="325"/>
      <c r="Y3" s="325"/>
      <c r="Z3" s="325"/>
      <c r="AA3" s="325"/>
      <c r="AB3" s="326"/>
      <c r="AC3" s="252"/>
      <c r="AD3" s="252"/>
      <c r="AE3" s="252"/>
      <c r="AF3" s="252"/>
      <c r="AG3" s="304"/>
      <c r="AH3" s="304" t="s">
        <v>96</v>
      </c>
      <c r="AI3" s="304" t="s">
        <v>97</v>
      </c>
      <c r="AJ3" s="330" t="s">
        <v>102</v>
      </c>
      <c r="AK3" s="331"/>
      <c r="AL3" s="331"/>
      <c r="AM3" s="331"/>
      <c r="AN3" s="331"/>
      <c r="AO3" s="331"/>
      <c r="AP3" s="332"/>
      <c r="AQ3" s="333" t="s">
        <v>0</v>
      </c>
      <c r="AR3" s="193"/>
      <c r="AS3" s="333" t="s">
        <v>1</v>
      </c>
      <c r="AT3" s="193"/>
      <c r="AU3" s="333" t="s">
        <v>2</v>
      </c>
      <c r="AV3" s="193"/>
    </row>
    <row r="4" spans="1:49" ht="15" customHeight="1" x14ac:dyDescent="0.2">
      <c r="A4" s="317"/>
      <c r="B4" s="318"/>
      <c r="C4" s="318"/>
      <c r="D4" s="318"/>
      <c r="E4" s="318"/>
      <c r="F4" s="318"/>
      <c r="G4" s="324"/>
      <c r="H4" s="325"/>
      <c r="I4" s="325"/>
      <c r="J4" s="325"/>
      <c r="K4" s="325"/>
      <c r="L4" s="325"/>
      <c r="M4" s="325"/>
      <c r="N4" s="325"/>
      <c r="O4" s="325"/>
      <c r="P4" s="325"/>
      <c r="Q4" s="325"/>
      <c r="R4" s="325"/>
      <c r="S4" s="325"/>
      <c r="T4" s="325"/>
      <c r="U4" s="325"/>
      <c r="V4" s="325"/>
      <c r="W4" s="325"/>
      <c r="X4" s="325"/>
      <c r="Y4" s="325"/>
      <c r="Z4" s="325"/>
      <c r="AA4" s="325"/>
      <c r="AB4" s="326"/>
      <c r="AC4" s="252"/>
      <c r="AD4" s="252"/>
      <c r="AE4" s="252"/>
      <c r="AF4" s="252"/>
      <c r="AG4" s="305"/>
      <c r="AH4" s="252"/>
      <c r="AI4" s="252"/>
      <c r="AJ4" s="334" t="s">
        <v>69</v>
      </c>
      <c r="AK4" s="327"/>
      <c r="AL4" s="327"/>
      <c r="AM4" s="327"/>
      <c r="AN4" s="327"/>
      <c r="AO4" s="327"/>
      <c r="AP4" s="327"/>
      <c r="AQ4" s="194"/>
      <c r="AR4" s="196"/>
      <c r="AS4" s="194"/>
      <c r="AT4" s="196"/>
      <c r="AU4" s="194"/>
      <c r="AV4" s="196"/>
    </row>
    <row r="5" spans="1:49" ht="36.75" customHeight="1" x14ac:dyDescent="0.2">
      <c r="A5" s="317"/>
      <c r="B5" s="318"/>
      <c r="C5" s="318"/>
      <c r="D5" s="318"/>
      <c r="E5" s="318"/>
      <c r="F5" s="318"/>
      <c r="G5" s="324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6"/>
      <c r="AC5" s="304" t="s">
        <v>188</v>
      </c>
      <c r="AD5" s="304" t="s">
        <v>190</v>
      </c>
      <c r="AE5" s="304" t="s">
        <v>189</v>
      </c>
      <c r="AF5" s="304" t="s">
        <v>191</v>
      </c>
      <c r="AG5" s="305"/>
      <c r="AH5" s="252"/>
      <c r="AI5" s="252"/>
      <c r="AJ5" s="335" t="s">
        <v>26</v>
      </c>
      <c r="AK5" s="304" t="s">
        <v>98</v>
      </c>
      <c r="AL5" s="304" t="s">
        <v>56</v>
      </c>
      <c r="AM5" s="304" t="s">
        <v>99</v>
      </c>
      <c r="AN5" s="304" t="s">
        <v>100</v>
      </c>
      <c r="AO5" s="304" t="s">
        <v>101</v>
      </c>
      <c r="AP5" s="304" t="s">
        <v>71</v>
      </c>
      <c r="AQ5" s="298" t="s">
        <v>184</v>
      </c>
      <c r="AR5" s="298" t="s">
        <v>204</v>
      </c>
      <c r="AS5" s="298" t="s">
        <v>205</v>
      </c>
      <c r="AT5" s="298" t="s">
        <v>206</v>
      </c>
      <c r="AU5" s="299" t="s">
        <v>207</v>
      </c>
      <c r="AV5" s="298" t="s">
        <v>210</v>
      </c>
    </row>
    <row r="6" spans="1:49" ht="57.75" customHeight="1" thickBot="1" x14ac:dyDescent="0.25">
      <c r="A6" s="319"/>
      <c r="B6" s="320"/>
      <c r="C6" s="320"/>
      <c r="D6" s="320"/>
      <c r="E6" s="320"/>
      <c r="F6" s="320"/>
      <c r="G6" s="324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5"/>
      <c r="X6" s="325"/>
      <c r="Y6" s="325"/>
      <c r="Z6" s="325"/>
      <c r="AA6" s="325"/>
      <c r="AB6" s="326"/>
      <c r="AC6" s="305"/>
      <c r="AD6" s="305"/>
      <c r="AE6" s="305"/>
      <c r="AF6" s="305"/>
      <c r="AG6" s="305"/>
      <c r="AH6" s="252"/>
      <c r="AI6" s="252"/>
      <c r="AJ6" s="335"/>
      <c r="AK6" s="305"/>
      <c r="AL6" s="304"/>
      <c r="AM6" s="305"/>
      <c r="AN6" s="305"/>
      <c r="AO6" s="305"/>
      <c r="AP6" s="304"/>
      <c r="AQ6" s="298"/>
      <c r="AR6" s="299"/>
      <c r="AS6" s="299"/>
      <c r="AT6" s="299"/>
      <c r="AU6" s="336"/>
      <c r="AV6" s="298"/>
    </row>
    <row r="7" spans="1:49" s="2" customFormat="1" ht="18" customHeight="1" thickBot="1" x14ac:dyDescent="0.3">
      <c r="A7" s="300" t="s">
        <v>35</v>
      </c>
      <c r="B7" s="301"/>
      <c r="C7" s="301"/>
      <c r="D7" s="301"/>
      <c r="E7" s="301"/>
      <c r="F7" s="302"/>
      <c r="G7" s="303" t="s">
        <v>36</v>
      </c>
      <c r="H7" s="301"/>
      <c r="I7" s="301"/>
      <c r="J7" s="301"/>
      <c r="K7" s="301"/>
      <c r="L7" s="301"/>
      <c r="M7" s="301"/>
      <c r="N7" s="301"/>
      <c r="O7" s="301"/>
      <c r="P7" s="301"/>
      <c r="Q7" s="301"/>
      <c r="R7" s="301"/>
      <c r="S7" s="301"/>
      <c r="T7" s="301"/>
      <c r="U7" s="301"/>
      <c r="V7" s="301"/>
      <c r="W7" s="301"/>
      <c r="X7" s="301"/>
      <c r="Y7" s="301"/>
      <c r="Z7" s="301"/>
      <c r="AA7" s="301"/>
      <c r="AB7" s="301"/>
      <c r="AC7" s="114" t="s">
        <v>37</v>
      </c>
      <c r="AD7" s="34" t="s">
        <v>38</v>
      </c>
      <c r="AE7" s="34" t="s">
        <v>39</v>
      </c>
      <c r="AF7" s="34" t="s">
        <v>40</v>
      </c>
      <c r="AG7" s="34" t="s">
        <v>41</v>
      </c>
      <c r="AH7" s="35" t="s">
        <v>42</v>
      </c>
      <c r="AI7" s="36" t="s">
        <v>103</v>
      </c>
      <c r="AJ7" s="37" t="s">
        <v>104</v>
      </c>
      <c r="AK7" s="37" t="s">
        <v>43</v>
      </c>
      <c r="AL7" s="35" t="s">
        <v>44</v>
      </c>
      <c r="AM7" s="35" t="s">
        <v>45</v>
      </c>
      <c r="AN7" s="35" t="s">
        <v>46</v>
      </c>
      <c r="AO7" s="35" t="s">
        <v>47</v>
      </c>
      <c r="AP7" s="35" t="s">
        <v>48</v>
      </c>
      <c r="AQ7" s="19" t="s">
        <v>87</v>
      </c>
      <c r="AR7" s="14" t="s">
        <v>88</v>
      </c>
      <c r="AS7" s="14" t="s">
        <v>105</v>
      </c>
      <c r="AT7" s="14" t="s">
        <v>106</v>
      </c>
      <c r="AU7" s="14" t="s">
        <v>192</v>
      </c>
      <c r="AV7" s="15" t="s">
        <v>193</v>
      </c>
    </row>
    <row r="8" spans="1:49" ht="43.5" customHeight="1" x14ac:dyDescent="0.2">
      <c r="A8" s="306" t="s">
        <v>57</v>
      </c>
      <c r="B8" s="307"/>
      <c r="C8" s="307"/>
      <c r="D8" s="307"/>
      <c r="E8" s="307"/>
      <c r="F8" s="307"/>
      <c r="G8" s="308" t="s">
        <v>58</v>
      </c>
      <c r="H8" s="309"/>
      <c r="I8" s="309"/>
      <c r="J8" s="309"/>
      <c r="K8" s="309"/>
      <c r="L8" s="309"/>
      <c r="M8" s="309"/>
      <c r="N8" s="309"/>
      <c r="O8" s="309"/>
      <c r="P8" s="309"/>
      <c r="Q8" s="309"/>
      <c r="R8" s="309"/>
      <c r="S8" s="309"/>
      <c r="T8" s="309"/>
      <c r="U8" s="309"/>
      <c r="V8" s="309"/>
      <c r="W8" s="309"/>
      <c r="X8" s="309"/>
      <c r="Y8" s="309"/>
      <c r="Z8" s="309"/>
      <c r="AA8" s="309"/>
      <c r="AB8" s="309"/>
      <c r="AC8" s="119" t="s">
        <v>35</v>
      </c>
      <c r="AD8" s="119" t="s">
        <v>103</v>
      </c>
      <c r="AE8" s="119" t="s">
        <v>38</v>
      </c>
      <c r="AF8" s="119" t="s">
        <v>35</v>
      </c>
      <c r="AG8" s="105">
        <f>AG9</f>
        <v>1488</v>
      </c>
      <c r="AH8" s="105">
        <f t="shared" ref="AH8:AW8" si="0">AH9</f>
        <v>1488</v>
      </c>
      <c r="AI8" s="105">
        <f t="shared" si="0"/>
        <v>12</v>
      </c>
      <c r="AJ8" s="105">
        <f t="shared" si="0"/>
        <v>1476</v>
      </c>
      <c r="AK8" s="105">
        <f t="shared" si="0"/>
        <v>684</v>
      </c>
      <c r="AL8" s="105">
        <f t="shared" si="0"/>
        <v>744</v>
      </c>
      <c r="AM8" s="105">
        <f t="shared" si="0"/>
        <v>0</v>
      </c>
      <c r="AN8" s="105">
        <f t="shared" si="0"/>
        <v>0</v>
      </c>
      <c r="AO8" s="105">
        <f t="shared" si="0"/>
        <v>48</v>
      </c>
      <c r="AP8" s="105">
        <f t="shared" si="0"/>
        <v>0</v>
      </c>
      <c r="AQ8" s="105">
        <f t="shared" si="0"/>
        <v>425</v>
      </c>
      <c r="AR8" s="105">
        <f t="shared" si="0"/>
        <v>569</v>
      </c>
      <c r="AS8" s="105">
        <f t="shared" si="0"/>
        <v>198</v>
      </c>
      <c r="AT8" s="105">
        <f t="shared" si="0"/>
        <v>284</v>
      </c>
      <c r="AU8" s="105">
        <f t="shared" si="0"/>
        <v>0</v>
      </c>
      <c r="AV8" s="134">
        <f t="shared" si="0"/>
        <v>0</v>
      </c>
      <c r="AW8" s="133">
        <f t="shared" si="0"/>
        <v>1476</v>
      </c>
    </row>
    <row r="9" spans="1:49" ht="39.75" customHeight="1" x14ac:dyDescent="0.2">
      <c r="A9" s="295"/>
      <c r="B9" s="296"/>
      <c r="C9" s="296"/>
      <c r="D9" s="296"/>
      <c r="E9" s="296"/>
      <c r="F9" s="297"/>
      <c r="G9" s="264" t="s">
        <v>194</v>
      </c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  <c r="S9" s="265"/>
      <c r="T9" s="265"/>
      <c r="U9" s="265"/>
      <c r="V9" s="265"/>
      <c r="W9" s="265"/>
      <c r="X9" s="265"/>
      <c r="Y9" s="265"/>
      <c r="Z9" s="265"/>
      <c r="AA9" s="265"/>
      <c r="AB9" s="266"/>
      <c r="AC9" s="110" t="s">
        <v>35</v>
      </c>
      <c r="AD9" s="110" t="s">
        <v>103</v>
      </c>
      <c r="AE9" s="110" t="s">
        <v>38</v>
      </c>
      <c r="AF9" s="110" t="s">
        <v>35</v>
      </c>
      <c r="AG9" s="106">
        <f>SUM(AG10:AG23)</f>
        <v>1488</v>
      </c>
      <c r="AH9" s="106">
        <f t="shared" ref="AH9:AV9" si="1">SUM(AH10:AH23)</f>
        <v>1488</v>
      </c>
      <c r="AI9" s="106">
        <f t="shared" si="1"/>
        <v>12</v>
      </c>
      <c r="AJ9" s="106">
        <f t="shared" si="1"/>
        <v>1476</v>
      </c>
      <c r="AK9" s="106">
        <f t="shared" si="1"/>
        <v>684</v>
      </c>
      <c r="AL9" s="106">
        <f t="shared" si="1"/>
        <v>744</v>
      </c>
      <c r="AM9" s="106">
        <f t="shared" si="1"/>
        <v>0</v>
      </c>
      <c r="AN9" s="106">
        <f t="shared" si="1"/>
        <v>0</v>
      </c>
      <c r="AO9" s="106">
        <f t="shared" si="1"/>
        <v>48</v>
      </c>
      <c r="AP9" s="106">
        <f t="shared" si="1"/>
        <v>0</v>
      </c>
      <c r="AQ9" s="106">
        <f>SUM(AQ10:AQ23)</f>
        <v>425</v>
      </c>
      <c r="AR9" s="106">
        <f t="shared" si="1"/>
        <v>569</v>
      </c>
      <c r="AS9" s="106">
        <f t="shared" si="1"/>
        <v>198</v>
      </c>
      <c r="AT9" s="106">
        <f t="shared" si="1"/>
        <v>284</v>
      </c>
      <c r="AU9" s="106">
        <f t="shared" si="1"/>
        <v>0</v>
      </c>
      <c r="AV9" s="106">
        <f t="shared" si="1"/>
        <v>0</v>
      </c>
      <c r="AW9" s="104">
        <f>SUM(AW10:AW23)</f>
        <v>1476</v>
      </c>
    </row>
    <row r="10" spans="1:49" ht="27.75" customHeight="1" x14ac:dyDescent="0.2">
      <c r="A10" s="223" t="s">
        <v>59</v>
      </c>
      <c r="B10" s="223"/>
      <c r="C10" s="223"/>
      <c r="D10" s="223"/>
      <c r="E10" s="223"/>
      <c r="F10" s="223"/>
      <c r="G10" s="220" t="s">
        <v>92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2"/>
      <c r="AC10" s="18"/>
      <c r="AD10" s="18"/>
      <c r="AE10" s="18">
        <v>2</v>
      </c>
      <c r="AF10" s="18"/>
      <c r="AG10" s="120">
        <f>AH10</f>
        <v>72</v>
      </c>
      <c r="AH10" s="120">
        <f>AI10+AJ10</f>
        <v>72</v>
      </c>
      <c r="AI10" s="121">
        <v>0</v>
      </c>
      <c r="AJ10" s="122">
        <v>72</v>
      </c>
      <c r="AK10" s="122">
        <v>36</v>
      </c>
      <c r="AL10" s="122">
        <v>30</v>
      </c>
      <c r="AM10" s="25"/>
      <c r="AN10" s="25"/>
      <c r="AO10" s="120">
        <v>6</v>
      </c>
      <c r="AP10" s="25"/>
      <c r="AQ10" s="18">
        <v>34</v>
      </c>
      <c r="AR10" s="18">
        <v>38</v>
      </c>
      <c r="AS10" s="18"/>
      <c r="AT10" s="18"/>
      <c r="AU10" s="18"/>
      <c r="AV10" s="18"/>
      <c r="AW10" s="104">
        <f t="shared" ref="AW10:AW23" si="2">SUM(AQ10:AV10)</f>
        <v>72</v>
      </c>
    </row>
    <row r="11" spans="1:49" ht="31.5" customHeight="1" x14ac:dyDescent="0.2">
      <c r="A11" s="223" t="s">
        <v>91</v>
      </c>
      <c r="B11" s="223"/>
      <c r="C11" s="223"/>
      <c r="D11" s="223"/>
      <c r="E11" s="223"/>
      <c r="F11" s="223"/>
      <c r="G11" s="290" t="s">
        <v>93</v>
      </c>
      <c r="H11" s="291"/>
      <c r="I11" s="291"/>
      <c r="J11" s="291"/>
      <c r="K11" s="291"/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1"/>
      <c r="W11" s="291"/>
      <c r="X11" s="291"/>
      <c r="Y11" s="291"/>
      <c r="Z11" s="291"/>
      <c r="AA11" s="291"/>
      <c r="AB11" s="292"/>
      <c r="AC11" s="18"/>
      <c r="AD11" s="18">
        <v>2</v>
      </c>
      <c r="AE11" s="18"/>
      <c r="AF11" s="18"/>
      <c r="AG11" s="120">
        <f t="shared" ref="AG11:AG22" si="3">AH11</f>
        <v>144</v>
      </c>
      <c r="AH11" s="120">
        <f t="shared" ref="AH11:AH22" si="4">AI11+AJ11</f>
        <v>144</v>
      </c>
      <c r="AI11" s="121">
        <v>0</v>
      </c>
      <c r="AJ11" s="120">
        <v>144</v>
      </c>
      <c r="AK11" s="122">
        <v>66</v>
      </c>
      <c r="AL11" s="122">
        <v>76</v>
      </c>
      <c r="AM11" s="25"/>
      <c r="AN11" s="25"/>
      <c r="AO11" s="120">
        <v>2</v>
      </c>
      <c r="AP11" s="25"/>
      <c r="AQ11" s="18">
        <v>68</v>
      </c>
      <c r="AR11" s="18">
        <v>76</v>
      </c>
      <c r="AS11" s="18"/>
      <c r="AT11" s="18"/>
      <c r="AU11" s="18"/>
      <c r="AV11" s="18"/>
      <c r="AW11" s="104">
        <f t="shared" si="2"/>
        <v>144</v>
      </c>
    </row>
    <row r="12" spans="1:49" ht="28.5" customHeight="1" x14ac:dyDescent="0.2">
      <c r="A12" s="284" t="s">
        <v>60</v>
      </c>
      <c r="B12" s="284"/>
      <c r="C12" s="284"/>
      <c r="D12" s="284"/>
      <c r="E12" s="284"/>
      <c r="F12" s="118"/>
      <c r="G12" s="290" t="s">
        <v>7</v>
      </c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3"/>
      <c r="X12" s="293"/>
      <c r="Y12" s="293"/>
      <c r="Z12" s="293"/>
      <c r="AA12" s="293"/>
      <c r="AB12" s="294"/>
      <c r="AC12" s="18"/>
      <c r="AD12" s="18"/>
      <c r="AE12" s="18">
        <v>4</v>
      </c>
      <c r="AF12" s="18"/>
      <c r="AG12" s="120">
        <f t="shared" si="3"/>
        <v>232</v>
      </c>
      <c r="AH12" s="120">
        <f t="shared" si="4"/>
        <v>232</v>
      </c>
      <c r="AI12" s="121">
        <v>0</v>
      </c>
      <c r="AJ12" s="120">
        <v>232</v>
      </c>
      <c r="AK12" s="122">
        <v>156</v>
      </c>
      <c r="AL12" s="122">
        <v>70</v>
      </c>
      <c r="AM12" s="25"/>
      <c r="AN12" s="25"/>
      <c r="AO12" s="120">
        <v>6</v>
      </c>
      <c r="AP12" s="25"/>
      <c r="AQ12" s="18">
        <v>34</v>
      </c>
      <c r="AR12" s="18">
        <v>46</v>
      </c>
      <c r="AS12" s="18">
        <v>60</v>
      </c>
      <c r="AT12" s="18">
        <v>92</v>
      </c>
      <c r="AU12" s="18"/>
      <c r="AV12" s="18"/>
      <c r="AW12" s="104">
        <f t="shared" si="2"/>
        <v>232</v>
      </c>
    </row>
    <row r="13" spans="1:49" ht="27.75" customHeight="1" x14ac:dyDescent="0.2">
      <c r="A13" s="282" t="s">
        <v>64</v>
      </c>
      <c r="B13" s="284"/>
      <c r="C13" s="284"/>
      <c r="D13" s="284"/>
      <c r="E13" s="284"/>
      <c r="F13" s="285"/>
      <c r="G13" s="220" t="s">
        <v>3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2"/>
      <c r="AC13" s="18"/>
      <c r="AD13" s="18">
        <v>3</v>
      </c>
      <c r="AE13" s="18"/>
      <c r="AF13" s="18"/>
      <c r="AG13" s="120">
        <f t="shared" si="3"/>
        <v>144</v>
      </c>
      <c r="AH13" s="120">
        <f t="shared" si="4"/>
        <v>144</v>
      </c>
      <c r="AI13" s="121">
        <v>0</v>
      </c>
      <c r="AJ13" s="120">
        <v>144</v>
      </c>
      <c r="AK13" s="122"/>
      <c r="AL13" s="122">
        <v>142</v>
      </c>
      <c r="AM13" s="25"/>
      <c r="AN13" s="25"/>
      <c r="AO13" s="120">
        <v>2</v>
      </c>
      <c r="AP13" s="25"/>
      <c r="AQ13" s="18">
        <v>68</v>
      </c>
      <c r="AR13" s="18">
        <v>40</v>
      </c>
      <c r="AS13" s="18">
        <v>36</v>
      </c>
      <c r="AT13" s="18"/>
      <c r="AU13" s="18"/>
      <c r="AV13" s="18"/>
      <c r="AW13" s="104">
        <f t="shared" si="2"/>
        <v>144</v>
      </c>
    </row>
    <row r="14" spans="1:49" ht="30" customHeight="1" x14ac:dyDescent="0.2">
      <c r="A14" s="282" t="s">
        <v>61</v>
      </c>
      <c r="B14" s="284"/>
      <c r="C14" s="284"/>
      <c r="D14" s="284"/>
      <c r="E14" s="284"/>
      <c r="F14" s="118"/>
      <c r="G14" s="220" t="s">
        <v>51</v>
      </c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8"/>
      <c r="X14" s="228"/>
      <c r="Y14" s="228"/>
      <c r="Z14" s="228"/>
      <c r="AA14" s="228"/>
      <c r="AB14" s="283"/>
      <c r="AC14" s="18"/>
      <c r="AD14" s="123">
        <v>2</v>
      </c>
      <c r="AE14" s="123"/>
      <c r="AF14" s="123"/>
      <c r="AG14" s="120">
        <f t="shared" si="3"/>
        <v>108</v>
      </c>
      <c r="AH14" s="124">
        <f>AI14+AJ14</f>
        <v>108</v>
      </c>
      <c r="AI14" s="121">
        <v>0</v>
      </c>
      <c r="AJ14" s="120">
        <v>108</v>
      </c>
      <c r="AK14" s="122">
        <v>26</v>
      </c>
      <c r="AL14" s="122">
        <v>80</v>
      </c>
      <c r="AM14" s="25"/>
      <c r="AN14" s="25"/>
      <c r="AO14" s="120">
        <v>2</v>
      </c>
      <c r="AP14" s="25"/>
      <c r="AQ14" s="26">
        <v>34</v>
      </c>
      <c r="AR14" s="26">
        <v>74</v>
      </c>
      <c r="AS14" s="26"/>
      <c r="AT14" s="26"/>
      <c r="AU14" s="26"/>
      <c r="AV14" s="18"/>
      <c r="AW14" s="104">
        <f t="shared" si="2"/>
        <v>108</v>
      </c>
    </row>
    <row r="15" spans="1:49" ht="30" customHeight="1" x14ac:dyDescent="0.2">
      <c r="A15" s="282" t="s">
        <v>62</v>
      </c>
      <c r="B15" s="284"/>
      <c r="C15" s="284"/>
      <c r="D15" s="284"/>
      <c r="E15" s="284"/>
      <c r="F15" s="118"/>
      <c r="G15" s="220" t="s">
        <v>28</v>
      </c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8"/>
      <c r="X15" s="228"/>
      <c r="Y15" s="228"/>
      <c r="Z15" s="228"/>
      <c r="AA15" s="228"/>
      <c r="AB15" s="283"/>
      <c r="AC15" s="18"/>
      <c r="AD15" s="123">
        <v>4</v>
      </c>
      <c r="AE15" s="123"/>
      <c r="AF15" s="123"/>
      <c r="AG15" s="120">
        <f t="shared" si="3"/>
        <v>108</v>
      </c>
      <c r="AH15" s="124">
        <f t="shared" ref="AH15:AH17" si="5">AI15+AJ15</f>
        <v>108</v>
      </c>
      <c r="AI15" s="121">
        <v>0</v>
      </c>
      <c r="AJ15" s="120">
        <v>108</v>
      </c>
      <c r="AK15" s="122">
        <v>92</v>
      </c>
      <c r="AL15" s="122">
        <v>14</v>
      </c>
      <c r="AM15" s="25"/>
      <c r="AN15" s="25"/>
      <c r="AO15" s="120">
        <v>2</v>
      </c>
      <c r="AP15" s="25"/>
      <c r="AQ15" s="26"/>
      <c r="AR15" s="26"/>
      <c r="AS15" s="26">
        <v>34</v>
      </c>
      <c r="AT15" s="26">
        <v>74</v>
      </c>
      <c r="AU15" s="26"/>
      <c r="AV15" s="18"/>
      <c r="AW15" s="104">
        <f t="shared" si="2"/>
        <v>108</v>
      </c>
    </row>
    <row r="16" spans="1:49" ht="30" customHeight="1" x14ac:dyDescent="0.2">
      <c r="A16" s="282" t="s">
        <v>63</v>
      </c>
      <c r="B16" s="284"/>
      <c r="C16" s="284"/>
      <c r="D16" s="284"/>
      <c r="E16" s="284"/>
      <c r="F16" s="118"/>
      <c r="G16" s="288" t="s">
        <v>82</v>
      </c>
      <c r="H16" s="289"/>
      <c r="I16" s="289"/>
      <c r="J16" s="289"/>
      <c r="K16" s="289"/>
      <c r="L16" s="289"/>
      <c r="M16" s="289"/>
      <c r="N16" s="289"/>
      <c r="O16" s="289"/>
      <c r="P16" s="289"/>
      <c r="Q16" s="289"/>
      <c r="R16" s="289"/>
      <c r="S16" s="289"/>
      <c r="T16" s="289"/>
      <c r="U16" s="289"/>
      <c r="V16" s="289"/>
      <c r="W16" s="228"/>
      <c r="X16" s="228"/>
      <c r="Y16" s="228"/>
      <c r="Z16" s="228"/>
      <c r="AA16" s="228"/>
      <c r="AB16" s="283"/>
      <c r="AC16" s="18"/>
      <c r="AD16" s="123">
        <v>2</v>
      </c>
      <c r="AE16" s="123"/>
      <c r="AF16" s="123"/>
      <c r="AG16" s="120">
        <f t="shared" si="3"/>
        <v>72</v>
      </c>
      <c r="AH16" s="124">
        <f t="shared" si="5"/>
        <v>72</v>
      </c>
      <c r="AI16" s="121">
        <v>0</v>
      </c>
      <c r="AJ16" s="120">
        <v>72</v>
      </c>
      <c r="AK16" s="122">
        <v>30</v>
      </c>
      <c r="AL16" s="122">
        <v>40</v>
      </c>
      <c r="AM16" s="25"/>
      <c r="AN16" s="25"/>
      <c r="AO16" s="120">
        <v>2</v>
      </c>
      <c r="AP16" s="25"/>
      <c r="AQ16" s="26">
        <v>34</v>
      </c>
      <c r="AR16" s="26">
        <v>38</v>
      </c>
      <c r="AS16" s="18"/>
      <c r="AT16" s="18"/>
      <c r="AU16" s="18"/>
      <c r="AV16" s="18"/>
      <c r="AW16" s="104">
        <f t="shared" si="2"/>
        <v>72</v>
      </c>
    </row>
    <row r="17" spans="1:49" ht="31.5" customHeight="1" x14ac:dyDescent="0.2">
      <c r="A17" s="282" t="s">
        <v>67</v>
      </c>
      <c r="B17" s="284"/>
      <c r="C17" s="284"/>
      <c r="D17" s="284"/>
      <c r="E17" s="284"/>
      <c r="F17" s="118"/>
      <c r="G17" s="220" t="s">
        <v>195</v>
      </c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8"/>
      <c r="X17" s="228"/>
      <c r="Y17" s="228"/>
      <c r="Z17" s="228"/>
      <c r="AA17" s="228"/>
      <c r="AB17" s="283"/>
      <c r="AC17" s="18"/>
      <c r="AD17" s="123">
        <v>2</v>
      </c>
      <c r="AE17" s="123"/>
      <c r="AF17" s="123"/>
      <c r="AG17" s="120">
        <f t="shared" si="3"/>
        <v>72</v>
      </c>
      <c r="AH17" s="124">
        <f t="shared" si="5"/>
        <v>72</v>
      </c>
      <c r="AI17" s="121">
        <v>0</v>
      </c>
      <c r="AJ17" s="120">
        <v>72</v>
      </c>
      <c r="AK17" s="122">
        <v>40</v>
      </c>
      <c r="AL17" s="122">
        <v>30</v>
      </c>
      <c r="AM17" s="25"/>
      <c r="AN17" s="25"/>
      <c r="AO17" s="120">
        <v>2</v>
      </c>
      <c r="AP17" s="25"/>
      <c r="AQ17" s="26">
        <v>34</v>
      </c>
      <c r="AR17" s="26">
        <v>38</v>
      </c>
      <c r="AS17" s="18"/>
      <c r="AT17" s="18"/>
      <c r="AU17" s="18"/>
      <c r="AV17" s="18"/>
      <c r="AW17" s="104">
        <f t="shared" si="2"/>
        <v>72</v>
      </c>
    </row>
    <row r="18" spans="1:49" ht="31.5" customHeight="1" x14ac:dyDescent="0.2">
      <c r="A18" s="282" t="s">
        <v>68</v>
      </c>
      <c r="B18" s="284"/>
      <c r="C18" s="284"/>
      <c r="D18" s="284"/>
      <c r="E18" s="284"/>
      <c r="F18" s="285"/>
      <c r="G18" s="220" t="s">
        <v>8</v>
      </c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2"/>
      <c r="AC18" s="18"/>
      <c r="AD18" s="18"/>
      <c r="AE18" s="18">
        <v>4</v>
      </c>
      <c r="AF18" s="18"/>
      <c r="AG18" s="120">
        <f t="shared" si="3"/>
        <v>136</v>
      </c>
      <c r="AH18" s="120">
        <f t="shared" si="4"/>
        <v>136</v>
      </c>
      <c r="AI18" s="121">
        <v>0</v>
      </c>
      <c r="AJ18" s="120">
        <v>136</v>
      </c>
      <c r="AK18" s="120">
        <v>84</v>
      </c>
      <c r="AL18" s="120">
        <v>46</v>
      </c>
      <c r="AM18" s="25"/>
      <c r="AN18" s="25"/>
      <c r="AO18" s="120">
        <v>6</v>
      </c>
      <c r="AP18" s="25"/>
      <c r="AQ18" s="18"/>
      <c r="AR18" s="18">
        <v>38</v>
      </c>
      <c r="AS18" s="18">
        <v>34</v>
      </c>
      <c r="AT18" s="18">
        <v>64</v>
      </c>
      <c r="AU18" s="18"/>
      <c r="AV18" s="18"/>
      <c r="AW18" s="104">
        <f t="shared" si="2"/>
        <v>136</v>
      </c>
    </row>
    <row r="19" spans="1:49" ht="30.75" customHeight="1" x14ac:dyDescent="0.2">
      <c r="A19" s="282" t="s">
        <v>65</v>
      </c>
      <c r="B19" s="284"/>
      <c r="C19" s="284"/>
      <c r="D19" s="284"/>
      <c r="E19" s="284"/>
      <c r="F19" s="118"/>
      <c r="G19" s="220" t="s">
        <v>196</v>
      </c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8"/>
      <c r="X19" s="228"/>
      <c r="Y19" s="228"/>
      <c r="Z19" s="228"/>
      <c r="AA19" s="228"/>
      <c r="AB19" s="283"/>
      <c r="AC19" s="18"/>
      <c r="AD19" s="123"/>
      <c r="AE19" s="123">
        <v>4</v>
      </c>
      <c r="AF19" s="123"/>
      <c r="AG19" s="120">
        <f t="shared" si="3"/>
        <v>144</v>
      </c>
      <c r="AH19" s="124">
        <f t="shared" si="4"/>
        <v>144</v>
      </c>
      <c r="AI19" s="121">
        <v>0</v>
      </c>
      <c r="AJ19" s="122">
        <v>144</v>
      </c>
      <c r="AK19" s="122">
        <v>72</v>
      </c>
      <c r="AL19" s="122">
        <v>66</v>
      </c>
      <c r="AM19" s="25"/>
      <c r="AN19" s="25"/>
      <c r="AO19" s="120">
        <v>6</v>
      </c>
      <c r="AP19" s="25"/>
      <c r="AQ19" s="26"/>
      <c r="AR19" s="26">
        <v>56</v>
      </c>
      <c r="AS19" s="26">
        <v>34</v>
      </c>
      <c r="AT19" s="26">
        <v>54</v>
      </c>
      <c r="AU19" s="26"/>
      <c r="AV19" s="18"/>
      <c r="AW19" s="104">
        <f t="shared" si="2"/>
        <v>144</v>
      </c>
    </row>
    <row r="20" spans="1:49" ht="27.75" customHeight="1" x14ac:dyDescent="0.2">
      <c r="A20" s="282" t="s">
        <v>66</v>
      </c>
      <c r="B20" s="225"/>
      <c r="C20" s="225"/>
      <c r="D20" s="225"/>
      <c r="E20" s="225"/>
      <c r="F20" s="118"/>
      <c r="G20" s="220" t="s">
        <v>197</v>
      </c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8"/>
      <c r="X20" s="228"/>
      <c r="Y20" s="228"/>
      <c r="Z20" s="228"/>
      <c r="AA20" s="228"/>
      <c r="AB20" s="283"/>
      <c r="AC20" s="18"/>
      <c r="AD20" s="123">
        <v>2</v>
      </c>
      <c r="AE20" s="123"/>
      <c r="AF20" s="123"/>
      <c r="AG20" s="120">
        <f t="shared" si="3"/>
        <v>72</v>
      </c>
      <c r="AH20" s="124">
        <f t="shared" si="4"/>
        <v>72</v>
      </c>
      <c r="AI20" s="121">
        <v>0</v>
      </c>
      <c r="AJ20" s="120">
        <v>72</v>
      </c>
      <c r="AK20" s="122">
        <v>42</v>
      </c>
      <c r="AL20" s="122">
        <v>28</v>
      </c>
      <c r="AM20" s="25"/>
      <c r="AN20" s="25"/>
      <c r="AO20" s="120">
        <v>2</v>
      </c>
      <c r="AP20" s="25"/>
      <c r="AQ20" s="26">
        <v>34</v>
      </c>
      <c r="AR20" s="26">
        <v>38</v>
      </c>
      <c r="AS20" s="26"/>
      <c r="AT20" s="26"/>
      <c r="AU20" s="26"/>
      <c r="AV20" s="18"/>
      <c r="AW20" s="104">
        <f t="shared" si="2"/>
        <v>72</v>
      </c>
    </row>
    <row r="21" spans="1:49" ht="28.5" customHeight="1" x14ac:dyDescent="0.2">
      <c r="A21" s="282" t="s">
        <v>94</v>
      </c>
      <c r="B21" s="284"/>
      <c r="C21" s="284"/>
      <c r="D21" s="284"/>
      <c r="E21" s="284"/>
      <c r="F21" s="285"/>
      <c r="G21" s="220" t="s">
        <v>4</v>
      </c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2"/>
      <c r="AC21" s="18">
        <v>1</v>
      </c>
      <c r="AD21" s="18">
        <v>2</v>
      </c>
      <c r="AE21" s="18"/>
      <c r="AF21" s="18"/>
      <c r="AG21" s="120">
        <f t="shared" si="3"/>
        <v>72</v>
      </c>
      <c r="AH21" s="120">
        <f t="shared" si="4"/>
        <v>72</v>
      </c>
      <c r="AI21" s="121">
        <v>0</v>
      </c>
      <c r="AJ21" s="120">
        <v>72</v>
      </c>
      <c r="AK21" s="120">
        <v>12</v>
      </c>
      <c r="AL21" s="120">
        <v>58</v>
      </c>
      <c r="AM21" s="25"/>
      <c r="AN21" s="25"/>
      <c r="AO21" s="120">
        <v>2</v>
      </c>
      <c r="AP21" s="25"/>
      <c r="AQ21" s="18">
        <v>34</v>
      </c>
      <c r="AR21" s="18">
        <v>38</v>
      </c>
      <c r="AS21" s="18"/>
      <c r="AT21" s="18"/>
      <c r="AU21" s="18"/>
      <c r="AV21" s="18"/>
      <c r="AW21" s="104">
        <f t="shared" si="2"/>
        <v>72</v>
      </c>
    </row>
    <row r="22" spans="1:49" ht="32.25" customHeight="1" x14ac:dyDescent="0.3">
      <c r="A22" s="282" t="s">
        <v>187</v>
      </c>
      <c r="B22" s="284"/>
      <c r="C22" s="284"/>
      <c r="D22" s="284"/>
      <c r="E22" s="284"/>
      <c r="F22" s="285"/>
      <c r="G22" s="220" t="s">
        <v>274</v>
      </c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7"/>
      <c r="AC22" s="18"/>
      <c r="AD22" s="18">
        <v>2</v>
      </c>
      <c r="AE22" s="18"/>
      <c r="AF22" s="18"/>
      <c r="AG22" s="120">
        <f t="shared" si="3"/>
        <v>68</v>
      </c>
      <c r="AH22" s="120">
        <f t="shared" si="4"/>
        <v>68</v>
      </c>
      <c r="AI22" s="121">
        <v>0</v>
      </c>
      <c r="AJ22" s="120">
        <v>68</v>
      </c>
      <c r="AK22" s="120">
        <v>20</v>
      </c>
      <c r="AL22" s="120">
        <v>46</v>
      </c>
      <c r="AM22" s="25"/>
      <c r="AN22" s="25"/>
      <c r="AO22" s="120">
        <v>2</v>
      </c>
      <c r="AP22" s="25"/>
      <c r="AQ22" s="18">
        <v>34</v>
      </c>
      <c r="AR22" s="18">
        <v>34</v>
      </c>
      <c r="AS22" s="18"/>
      <c r="AT22" s="18"/>
      <c r="AU22" s="18"/>
      <c r="AV22" s="18"/>
      <c r="AW22" s="104">
        <f t="shared" si="2"/>
        <v>68</v>
      </c>
    </row>
    <row r="23" spans="1:49" ht="33" customHeight="1" x14ac:dyDescent="0.2">
      <c r="A23" s="282"/>
      <c r="B23" s="225"/>
      <c r="C23" s="225"/>
      <c r="D23" s="225"/>
      <c r="E23" s="225"/>
      <c r="F23" s="118"/>
      <c r="G23" s="220" t="s">
        <v>198</v>
      </c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2"/>
      <c r="AC23" s="18"/>
      <c r="AD23" s="123"/>
      <c r="AE23" s="123"/>
      <c r="AF23" s="123">
        <v>2</v>
      </c>
      <c r="AG23" s="120">
        <f>AH23</f>
        <v>44</v>
      </c>
      <c r="AH23" s="124">
        <f>AI23+AJ23</f>
        <v>44</v>
      </c>
      <c r="AI23" s="121">
        <v>12</v>
      </c>
      <c r="AJ23" s="120">
        <f>AP23+AQ23+AR23+AS23+AT23+AU23</f>
        <v>32</v>
      </c>
      <c r="AK23" s="120">
        <v>8</v>
      </c>
      <c r="AL23" s="120">
        <v>18</v>
      </c>
      <c r="AM23" s="25"/>
      <c r="AN23" s="25"/>
      <c r="AO23" s="120">
        <v>6</v>
      </c>
      <c r="AP23" s="25"/>
      <c r="AQ23" s="26">
        <v>17</v>
      </c>
      <c r="AR23" s="26">
        <v>15</v>
      </c>
      <c r="AS23" s="26"/>
      <c r="AT23" s="26"/>
      <c r="AU23" s="26"/>
      <c r="AV23" s="18"/>
      <c r="AW23" s="104">
        <f t="shared" si="2"/>
        <v>32</v>
      </c>
    </row>
    <row r="24" spans="1:49" ht="51.75" customHeight="1" x14ac:dyDescent="0.2">
      <c r="A24" s="274" t="s">
        <v>212</v>
      </c>
      <c r="B24" s="275"/>
      <c r="C24" s="275"/>
      <c r="D24" s="275"/>
      <c r="E24" s="275"/>
      <c r="F24" s="275"/>
      <c r="G24" s="276" t="s">
        <v>211</v>
      </c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  <c r="V24" s="277"/>
      <c r="W24" s="277"/>
      <c r="X24" s="277"/>
      <c r="Y24" s="277"/>
      <c r="Z24" s="277"/>
      <c r="AA24" s="277"/>
      <c r="AB24" s="278"/>
      <c r="AC24" s="23">
        <v>4</v>
      </c>
      <c r="AD24" s="23">
        <v>5</v>
      </c>
      <c r="AE24" s="23">
        <v>1</v>
      </c>
      <c r="AF24" s="23"/>
      <c r="AG24" s="23">
        <f>SUM(AG25:AG30)</f>
        <v>500</v>
      </c>
      <c r="AH24" s="23">
        <f t="shared" ref="AH24:AV24" si="6">SUM(AH25:AH30)</f>
        <v>500</v>
      </c>
      <c r="AI24" s="23">
        <f t="shared" si="6"/>
        <v>60</v>
      </c>
      <c r="AJ24" s="23">
        <f t="shared" si="6"/>
        <v>440</v>
      </c>
      <c r="AK24" s="23">
        <f t="shared" si="6"/>
        <v>98</v>
      </c>
      <c r="AL24" s="23">
        <f t="shared" si="6"/>
        <v>328</v>
      </c>
      <c r="AM24" s="23">
        <f t="shared" si="6"/>
        <v>0</v>
      </c>
      <c r="AN24" s="23">
        <f t="shared" si="6"/>
        <v>0</v>
      </c>
      <c r="AO24" s="23">
        <f t="shared" si="6"/>
        <v>16</v>
      </c>
      <c r="AP24" s="23">
        <f t="shared" si="6"/>
        <v>0</v>
      </c>
      <c r="AQ24" s="23">
        <f t="shared" si="6"/>
        <v>68</v>
      </c>
      <c r="AR24" s="23">
        <f t="shared" si="6"/>
        <v>0</v>
      </c>
      <c r="AS24" s="23">
        <f t="shared" si="6"/>
        <v>68</v>
      </c>
      <c r="AT24" s="23">
        <f t="shared" si="6"/>
        <v>132</v>
      </c>
      <c r="AU24" s="23">
        <f t="shared" si="6"/>
        <v>38</v>
      </c>
      <c r="AV24" s="23">
        <f t="shared" si="6"/>
        <v>134</v>
      </c>
      <c r="AW24" s="133">
        <f>SUM(AW25:AW30)</f>
        <v>440</v>
      </c>
    </row>
    <row r="25" spans="1:49" ht="28.5" customHeight="1" x14ac:dyDescent="0.2">
      <c r="A25" s="246" t="s">
        <v>213</v>
      </c>
      <c r="B25" s="233"/>
      <c r="C25" s="233"/>
      <c r="D25" s="233"/>
      <c r="E25" s="233"/>
      <c r="F25" s="233"/>
      <c r="G25" s="227" t="s">
        <v>214</v>
      </c>
      <c r="H25" s="237"/>
      <c r="I25" s="237"/>
      <c r="J25" s="237"/>
      <c r="K25" s="237"/>
      <c r="L25" s="237"/>
      <c r="M25" s="237"/>
      <c r="N25" s="237"/>
      <c r="O25" s="237"/>
      <c r="P25" s="237"/>
      <c r="Q25" s="237"/>
      <c r="R25" s="237"/>
      <c r="S25" s="237"/>
      <c r="T25" s="237"/>
      <c r="U25" s="237"/>
      <c r="V25" s="237"/>
      <c r="W25" s="237"/>
      <c r="X25" s="237"/>
      <c r="Y25" s="237"/>
      <c r="Z25" s="237"/>
      <c r="AA25" s="237"/>
      <c r="AB25" s="238"/>
      <c r="AC25" s="108"/>
      <c r="AD25" s="108">
        <v>1</v>
      </c>
      <c r="AE25" s="108"/>
      <c r="AF25" s="108"/>
      <c r="AG25" s="108">
        <f>AH25</f>
        <v>38</v>
      </c>
      <c r="AH25" s="5">
        <f>AI25+AJ25</f>
        <v>38</v>
      </c>
      <c r="AI25" s="6">
        <v>4</v>
      </c>
      <c r="AJ25" s="5">
        <v>34</v>
      </c>
      <c r="AK25" s="5">
        <v>24</v>
      </c>
      <c r="AL25" s="5">
        <v>8</v>
      </c>
      <c r="AM25" s="5"/>
      <c r="AN25" s="5"/>
      <c r="AO25" s="5">
        <v>2</v>
      </c>
      <c r="AP25" s="5"/>
      <c r="AQ25" s="5">
        <v>34</v>
      </c>
      <c r="AR25" s="5"/>
      <c r="AS25" s="4"/>
      <c r="AT25" s="4"/>
      <c r="AU25" s="4"/>
      <c r="AV25" s="4"/>
      <c r="AW25" s="104">
        <f t="shared" ref="AW25:AW30" si="7">SUM(AQ25:AV25)</f>
        <v>34</v>
      </c>
    </row>
    <row r="26" spans="1:49" ht="36" customHeight="1" x14ac:dyDescent="0.2">
      <c r="A26" s="246" t="s">
        <v>215</v>
      </c>
      <c r="B26" s="233"/>
      <c r="C26" s="233"/>
      <c r="D26" s="233"/>
      <c r="E26" s="233"/>
      <c r="F26" s="233"/>
      <c r="G26" s="227" t="s">
        <v>84</v>
      </c>
      <c r="H26" s="237"/>
      <c r="I26" s="237"/>
      <c r="J26" s="237"/>
      <c r="K26" s="237"/>
      <c r="L26" s="237"/>
      <c r="M26" s="237"/>
      <c r="N26" s="237"/>
      <c r="O26" s="237"/>
      <c r="P26" s="237"/>
      <c r="Q26" s="237"/>
      <c r="R26" s="237"/>
      <c r="S26" s="237"/>
      <c r="T26" s="237"/>
      <c r="U26" s="237"/>
      <c r="V26" s="237"/>
      <c r="W26" s="237"/>
      <c r="X26" s="237"/>
      <c r="Y26" s="237"/>
      <c r="Z26" s="237"/>
      <c r="AA26" s="237"/>
      <c r="AB26" s="238"/>
      <c r="AC26" s="108"/>
      <c r="AD26" s="108"/>
      <c r="AE26" s="108">
        <v>6</v>
      </c>
      <c r="AF26" s="108"/>
      <c r="AG26" s="108">
        <f t="shared" ref="AG26:AG30" si="8">AH26</f>
        <v>168</v>
      </c>
      <c r="AH26" s="5">
        <f t="shared" ref="AH26:AH30" si="9">AI26+AJ26</f>
        <v>168</v>
      </c>
      <c r="AI26" s="6">
        <v>22</v>
      </c>
      <c r="AJ26" s="5">
        <v>146</v>
      </c>
      <c r="AK26" s="5"/>
      <c r="AL26" s="5">
        <v>140</v>
      </c>
      <c r="AM26" s="5"/>
      <c r="AN26" s="5"/>
      <c r="AO26" s="5">
        <v>6</v>
      </c>
      <c r="AP26" s="5"/>
      <c r="AQ26" s="5"/>
      <c r="AR26" s="5"/>
      <c r="AS26" s="4"/>
      <c r="AT26" s="4">
        <v>62</v>
      </c>
      <c r="AU26" s="4">
        <v>20</v>
      </c>
      <c r="AV26" s="4">
        <v>64</v>
      </c>
      <c r="AW26" s="104">
        <f t="shared" si="7"/>
        <v>146</v>
      </c>
    </row>
    <row r="27" spans="1:49" ht="32.25" customHeight="1" x14ac:dyDescent="0.2">
      <c r="A27" s="279" t="s">
        <v>216</v>
      </c>
      <c r="B27" s="214"/>
      <c r="C27" s="214"/>
      <c r="D27" s="214"/>
      <c r="E27" s="214"/>
      <c r="F27" s="214"/>
      <c r="G27" s="280" t="s">
        <v>5</v>
      </c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  <c r="AB27" s="217"/>
      <c r="AC27" s="109"/>
      <c r="AD27" s="109">
        <v>4</v>
      </c>
      <c r="AE27" s="109"/>
      <c r="AF27" s="109"/>
      <c r="AG27" s="108">
        <f t="shared" si="8"/>
        <v>78</v>
      </c>
      <c r="AH27" s="5">
        <f t="shared" si="9"/>
        <v>78</v>
      </c>
      <c r="AI27" s="13">
        <v>8</v>
      </c>
      <c r="AJ27" s="5">
        <v>70</v>
      </c>
      <c r="AK27" s="12">
        <v>32</v>
      </c>
      <c r="AL27" s="12">
        <v>36</v>
      </c>
      <c r="AM27" s="12"/>
      <c r="AN27" s="12"/>
      <c r="AO27" s="12">
        <v>2</v>
      </c>
      <c r="AP27" s="12"/>
      <c r="AQ27" s="12"/>
      <c r="AR27" s="12"/>
      <c r="AS27" s="31">
        <v>34</v>
      </c>
      <c r="AT27" s="31">
        <v>36</v>
      </c>
      <c r="AU27" s="31"/>
      <c r="AV27" s="31"/>
      <c r="AW27" s="104">
        <f t="shared" si="7"/>
        <v>70</v>
      </c>
    </row>
    <row r="28" spans="1:49" ht="32.25" customHeight="1" x14ac:dyDescent="0.2">
      <c r="A28" s="233" t="s">
        <v>217</v>
      </c>
      <c r="B28" s="233"/>
      <c r="C28" s="233"/>
      <c r="D28" s="233"/>
      <c r="E28" s="233"/>
      <c r="F28" s="233"/>
      <c r="G28" s="281" t="s">
        <v>4</v>
      </c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  <c r="V28" s="281"/>
      <c r="W28" s="281"/>
      <c r="X28" s="281"/>
      <c r="Y28" s="281"/>
      <c r="Z28" s="281"/>
      <c r="AA28" s="281"/>
      <c r="AB28" s="281"/>
      <c r="AC28" s="108" t="s">
        <v>279</v>
      </c>
      <c r="AD28" s="108">
        <v>6</v>
      </c>
      <c r="AE28" s="108"/>
      <c r="AF28" s="108"/>
      <c r="AG28" s="108">
        <f t="shared" si="8"/>
        <v>140</v>
      </c>
      <c r="AH28" s="5">
        <f t="shared" si="9"/>
        <v>140</v>
      </c>
      <c r="AI28" s="5">
        <v>18</v>
      </c>
      <c r="AJ28" s="5">
        <v>122</v>
      </c>
      <c r="AK28" s="5">
        <v>2</v>
      </c>
      <c r="AL28" s="5">
        <v>120</v>
      </c>
      <c r="AM28" s="5"/>
      <c r="AN28" s="5"/>
      <c r="AO28" s="5">
        <v>2</v>
      </c>
      <c r="AP28" s="5"/>
      <c r="AQ28" s="5"/>
      <c r="AR28" s="5"/>
      <c r="AS28" s="5">
        <v>34</v>
      </c>
      <c r="AT28" s="5">
        <v>34</v>
      </c>
      <c r="AU28" s="5">
        <v>18</v>
      </c>
      <c r="AV28" s="5">
        <v>36</v>
      </c>
      <c r="AW28" s="104">
        <f t="shared" si="7"/>
        <v>122</v>
      </c>
    </row>
    <row r="29" spans="1:49" ht="32.25" customHeight="1" x14ac:dyDescent="0.2">
      <c r="A29" s="271" t="s">
        <v>219</v>
      </c>
      <c r="B29" s="272"/>
      <c r="C29" s="272"/>
      <c r="D29" s="272"/>
      <c r="E29" s="272"/>
      <c r="F29" s="272"/>
      <c r="G29" s="273" t="s">
        <v>220</v>
      </c>
      <c r="H29" s="273"/>
      <c r="I29" s="273"/>
      <c r="J29" s="273"/>
      <c r="K29" s="273"/>
      <c r="L29" s="273"/>
      <c r="M29" s="273"/>
      <c r="N29" s="273"/>
      <c r="O29" s="273"/>
      <c r="P29" s="273"/>
      <c r="Q29" s="273"/>
      <c r="R29" s="273"/>
      <c r="S29" s="273"/>
      <c r="T29" s="273"/>
      <c r="U29" s="273"/>
      <c r="V29" s="273"/>
      <c r="W29" s="273"/>
      <c r="X29" s="273"/>
      <c r="Y29" s="273"/>
      <c r="Z29" s="273"/>
      <c r="AA29" s="273"/>
      <c r="AB29" s="273"/>
      <c r="AC29" s="125"/>
      <c r="AD29" s="125">
        <v>6</v>
      </c>
      <c r="AE29" s="125"/>
      <c r="AF29" s="125"/>
      <c r="AG29" s="108">
        <f t="shared" si="8"/>
        <v>38</v>
      </c>
      <c r="AH29" s="5">
        <f t="shared" si="9"/>
        <v>38</v>
      </c>
      <c r="AI29" s="22">
        <v>4</v>
      </c>
      <c r="AJ29" s="5">
        <v>34</v>
      </c>
      <c r="AK29" s="21">
        <v>20</v>
      </c>
      <c r="AL29" s="21">
        <v>12</v>
      </c>
      <c r="AM29" s="21"/>
      <c r="AN29" s="21"/>
      <c r="AO29" s="21">
        <v>2</v>
      </c>
      <c r="AP29" s="21"/>
      <c r="AQ29" s="21"/>
      <c r="AR29" s="21"/>
      <c r="AS29" s="32"/>
      <c r="AT29" s="32"/>
      <c r="AU29" s="32"/>
      <c r="AV29" s="32">
        <v>34</v>
      </c>
      <c r="AW29" s="104">
        <f t="shared" si="7"/>
        <v>34</v>
      </c>
    </row>
    <row r="30" spans="1:49" ht="32.25" customHeight="1" x14ac:dyDescent="0.2">
      <c r="A30" s="224" t="s">
        <v>221</v>
      </c>
      <c r="B30" s="225"/>
      <c r="C30" s="225"/>
      <c r="D30" s="225"/>
      <c r="E30" s="226"/>
      <c r="F30" s="131"/>
      <c r="G30" s="227" t="s">
        <v>185</v>
      </c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135"/>
      <c r="Z30" s="135"/>
      <c r="AA30" s="135"/>
      <c r="AB30" s="136"/>
      <c r="AC30" s="125"/>
      <c r="AD30" s="125">
        <v>1</v>
      </c>
      <c r="AE30" s="125"/>
      <c r="AF30" s="125"/>
      <c r="AG30" s="108">
        <f t="shared" si="8"/>
        <v>38</v>
      </c>
      <c r="AH30" s="5">
        <f t="shared" si="9"/>
        <v>38</v>
      </c>
      <c r="AI30" s="22">
        <v>4</v>
      </c>
      <c r="AJ30" s="5">
        <v>34</v>
      </c>
      <c r="AK30" s="21">
        <v>20</v>
      </c>
      <c r="AL30" s="21">
        <v>12</v>
      </c>
      <c r="AM30" s="21"/>
      <c r="AN30" s="21"/>
      <c r="AO30" s="21">
        <v>2</v>
      </c>
      <c r="AP30" s="21"/>
      <c r="AQ30" s="21">
        <v>34</v>
      </c>
      <c r="AR30" s="21"/>
      <c r="AS30" s="32"/>
      <c r="AT30" s="32"/>
      <c r="AU30" s="32"/>
      <c r="AV30" s="32"/>
      <c r="AW30" s="104">
        <f t="shared" si="7"/>
        <v>34</v>
      </c>
    </row>
    <row r="31" spans="1:49" ht="39" customHeight="1" x14ac:dyDescent="0.2">
      <c r="A31" s="274" t="s">
        <v>9</v>
      </c>
      <c r="B31" s="275"/>
      <c r="C31" s="275"/>
      <c r="D31" s="275"/>
      <c r="E31" s="275"/>
      <c r="F31" s="275"/>
      <c r="G31" s="276" t="s">
        <v>199</v>
      </c>
      <c r="H31" s="277"/>
      <c r="I31" s="277"/>
      <c r="J31" s="277"/>
      <c r="K31" s="277"/>
      <c r="L31" s="277"/>
      <c r="M31" s="277"/>
      <c r="N31" s="277"/>
      <c r="O31" s="277"/>
      <c r="P31" s="277"/>
      <c r="Q31" s="277"/>
      <c r="R31" s="277"/>
      <c r="S31" s="277"/>
      <c r="T31" s="277"/>
      <c r="U31" s="277"/>
      <c r="V31" s="277"/>
      <c r="W31" s="277"/>
      <c r="X31" s="277"/>
      <c r="Y31" s="277"/>
      <c r="Z31" s="277"/>
      <c r="AA31" s="277"/>
      <c r="AB31" s="278"/>
      <c r="AC31" s="111"/>
      <c r="AD31" s="111" t="s">
        <v>87</v>
      </c>
      <c r="AE31" s="111" t="s">
        <v>41</v>
      </c>
      <c r="AF31" s="111"/>
      <c r="AG31" s="23">
        <f t="shared" ref="AG31:AV31" si="10">AG32+AG42</f>
        <v>2194</v>
      </c>
      <c r="AH31" s="23">
        <f t="shared" si="10"/>
        <v>1594</v>
      </c>
      <c r="AI31" s="23">
        <f t="shared" si="10"/>
        <v>114</v>
      </c>
      <c r="AJ31" s="23">
        <f t="shared" si="10"/>
        <v>2152</v>
      </c>
      <c r="AK31" s="23">
        <f t="shared" si="10"/>
        <v>520</v>
      </c>
      <c r="AL31" s="23">
        <f t="shared" si="10"/>
        <v>1480</v>
      </c>
      <c r="AM31" s="23">
        <f t="shared" si="10"/>
        <v>792</v>
      </c>
      <c r="AN31" s="23">
        <f t="shared" si="10"/>
        <v>0</v>
      </c>
      <c r="AO31" s="23">
        <f t="shared" si="10"/>
        <v>58</v>
      </c>
      <c r="AP31" s="23">
        <f t="shared" si="10"/>
        <v>20</v>
      </c>
      <c r="AQ31" s="23">
        <f t="shared" si="10"/>
        <v>119</v>
      </c>
      <c r="AR31" s="23">
        <f t="shared" si="10"/>
        <v>295</v>
      </c>
      <c r="AS31" s="23">
        <f t="shared" si="10"/>
        <v>346</v>
      </c>
      <c r="AT31" s="23">
        <f t="shared" si="10"/>
        <v>448</v>
      </c>
      <c r="AU31" s="23">
        <f t="shared" si="10"/>
        <v>574</v>
      </c>
      <c r="AV31" s="23">
        <f t="shared" si="10"/>
        <v>370</v>
      </c>
      <c r="AW31" s="104">
        <f>SUM(AW32+AW42)</f>
        <v>2152</v>
      </c>
    </row>
    <row r="32" spans="1:49" ht="39.75" customHeight="1" x14ac:dyDescent="0.2">
      <c r="A32" s="262" t="s">
        <v>10</v>
      </c>
      <c r="B32" s="263"/>
      <c r="C32" s="263"/>
      <c r="D32" s="263"/>
      <c r="E32" s="263"/>
      <c r="F32" s="263"/>
      <c r="G32" s="264" t="s">
        <v>89</v>
      </c>
      <c r="H32" s="269"/>
      <c r="I32" s="269"/>
      <c r="J32" s="269"/>
      <c r="K32" s="269"/>
      <c r="L32" s="269"/>
      <c r="M32" s="269"/>
      <c r="N32" s="269"/>
      <c r="O32" s="269"/>
      <c r="P32" s="269"/>
      <c r="Q32" s="269"/>
      <c r="R32" s="269"/>
      <c r="S32" s="269"/>
      <c r="T32" s="269"/>
      <c r="U32" s="269"/>
      <c r="V32" s="269"/>
      <c r="W32" s="269"/>
      <c r="X32" s="269"/>
      <c r="Y32" s="269"/>
      <c r="Z32" s="269"/>
      <c r="AA32" s="269"/>
      <c r="AB32" s="270"/>
      <c r="AC32" s="20"/>
      <c r="AD32" s="20">
        <v>8</v>
      </c>
      <c r="AE32" s="20">
        <v>1</v>
      </c>
      <c r="AF32" s="20"/>
      <c r="AG32" s="20">
        <f>SUM(AG33:AG39)</f>
        <v>446</v>
      </c>
      <c r="AH32" s="20">
        <f t="shared" ref="AH32:AI32" si="11">SUM(AH33:AH39)</f>
        <v>446</v>
      </c>
      <c r="AI32" s="20">
        <f t="shared" si="11"/>
        <v>36</v>
      </c>
      <c r="AJ32" s="20">
        <f>SUM(AJ33:AJ41)</f>
        <v>482</v>
      </c>
      <c r="AK32" s="20">
        <f t="shared" ref="AK32:AV32" si="12">SUM(AK33:AK41)</f>
        <v>188</v>
      </c>
      <c r="AL32" s="20">
        <f t="shared" si="12"/>
        <v>272</v>
      </c>
      <c r="AM32" s="20">
        <f t="shared" si="12"/>
        <v>0</v>
      </c>
      <c r="AN32" s="20">
        <f t="shared" si="12"/>
        <v>0</v>
      </c>
      <c r="AO32" s="20">
        <f t="shared" si="12"/>
        <v>22</v>
      </c>
      <c r="AP32" s="20">
        <f t="shared" si="12"/>
        <v>0</v>
      </c>
      <c r="AQ32" s="20">
        <f t="shared" si="12"/>
        <v>70</v>
      </c>
      <c r="AR32" s="20">
        <f t="shared" si="12"/>
        <v>36</v>
      </c>
      <c r="AS32" s="20">
        <f t="shared" si="12"/>
        <v>102</v>
      </c>
      <c r="AT32" s="20">
        <f t="shared" si="12"/>
        <v>104</v>
      </c>
      <c r="AU32" s="20">
        <f t="shared" si="12"/>
        <v>40</v>
      </c>
      <c r="AV32" s="20">
        <f t="shared" si="12"/>
        <v>130</v>
      </c>
      <c r="AW32" s="104">
        <f>SUM(AW33:AW41)</f>
        <v>482</v>
      </c>
    </row>
    <row r="33" spans="1:49" ht="27.75" customHeight="1" x14ac:dyDescent="0.2">
      <c r="A33" s="246" t="s">
        <v>11</v>
      </c>
      <c r="B33" s="233"/>
      <c r="C33" s="233"/>
      <c r="D33" s="233"/>
      <c r="E33" s="233"/>
      <c r="F33" s="233"/>
      <c r="G33" s="227" t="s">
        <v>222</v>
      </c>
      <c r="H33" s="237"/>
      <c r="I33" s="237"/>
      <c r="J33" s="237"/>
      <c r="K33" s="237"/>
      <c r="L33" s="237"/>
      <c r="M33" s="237"/>
      <c r="N33" s="237"/>
      <c r="O33" s="237"/>
      <c r="P33" s="237"/>
      <c r="Q33" s="237"/>
      <c r="R33" s="237"/>
      <c r="S33" s="237"/>
      <c r="T33" s="237"/>
      <c r="U33" s="237"/>
      <c r="V33" s="237"/>
      <c r="W33" s="237"/>
      <c r="X33" s="237"/>
      <c r="Y33" s="237"/>
      <c r="Z33" s="237"/>
      <c r="AA33" s="237"/>
      <c r="AB33" s="238"/>
      <c r="AC33" s="108"/>
      <c r="AD33" s="108">
        <v>6</v>
      </c>
      <c r="AE33" s="108"/>
      <c r="AF33" s="108"/>
      <c r="AG33" s="108">
        <f>AH33</f>
        <v>52</v>
      </c>
      <c r="AH33" s="5">
        <f>AI33+AJ33</f>
        <v>52</v>
      </c>
      <c r="AI33" s="6">
        <v>4</v>
      </c>
      <c r="AJ33" s="5">
        <v>48</v>
      </c>
      <c r="AK33" s="5">
        <v>20</v>
      </c>
      <c r="AL33" s="5">
        <v>26</v>
      </c>
      <c r="AM33" s="5"/>
      <c r="AN33" s="5"/>
      <c r="AO33" s="5">
        <v>2</v>
      </c>
      <c r="AP33" s="5"/>
      <c r="AQ33" s="5"/>
      <c r="AR33" s="5"/>
      <c r="AS33" s="5"/>
      <c r="AT33" s="5"/>
      <c r="AU33" s="5"/>
      <c r="AV33" s="5">
        <v>48</v>
      </c>
      <c r="AW33" s="104">
        <f t="shared" ref="AW33:AW41" si="13">SUM(AQ33:AV33)</f>
        <v>48</v>
      </c>
    </row>
    <row r="34" spans="1:49" ht="30.75" customHeight="1" x14ac:dyDescent="0.2">
      <c r="A34" s="246" t="s">
        <v>12</v>
      </c>
      <c r="B34" s="233"/>
      <c r="C34" s="233"/>
      <c r="D34" s="233"/>
      <c r="E34" s="233"/>
      <c r="F34" s="233"/>
      <c r="G34" s="227" t="s">
        <v>52</v>
      </c>
      <c r="H34" s="237"/>
      <c r="I34" s="237"/>
      <c r="J34" s="237"/>
      <c r="K34" s="237"/>
      <c r="L34" s="237"/>
      <c r="M34" s="237"/>
      <c r="N34" s="237"/>
      <c r="O34" s="237"/>
      <c r="P34" s="237"/>
      <c r="Q34" s="237"/>
      <c r="R34" s="237"/>
      <c r="S34" s="237"/>
      <c r="T34" s="237"/>
      <c r="U34" s="237"/>
      <c r="V34" s="237"/>
      <c r="W34" s="237"/>
      <c r="X34" s="237"/>
      <c r="Y34" s="237"/>
      <c r="Z34" s="237"/>
      <c r="AA34" s="237"/>
      <c r="AB34" s="238"/>
      <c r="AC34" s="108"/>
      <c r="AD34" s="108">
        <v>6</v>
      </c>
      <c r="AE34" s="108"/>
      <c r="AF34" s="108"/>
      <c r="AG34" s="108">
        <f t="shared" ref="AG34:AG41" si="14">AH34</f>
        <v>50</v>
      </c>
      <c r="AH34" s="5">
        <f t="shared" ref="AH34:AH41" si="15">AI34+AJ34</f>
        <v>50</v>
      </c>
      <c r="AI34" s="6">
        <v>4</v>
      </c>
      <c r="AJ34" s="5">
        <v>46</v>
      </c>
      <c r="AK34" s="5">
        <v>20</v>
      </c>
      <c r="AL34" s="5">
        <v>24</v>
      </c>
      <c r="AM34" s="5"/>
      <c r="AN34" s="5"/>
      <c r="AO34" s="5">
        <v>2</v>
      </c>
      <c r="AP34" s="5"/>
      <c r="AQ34" s="5"/>
      <c r="AR34" s="5"/>
      <c r="AS34" s="5"/>
      <c r="AT34" s="5"/>
      <c r="AU34" s="5"/>
      <c r="AV34" s="5">
        <v>46</v>
      </c>
      <c r="AW34" s="104">
        <f t="shared" si="13"/>
        <v>46</v>
      </c>
    </row>
    <row r="35" spans="1:49" ht="35.25" customHeight="1" x14ac:dyDescent="0.2">
      <c r="A35" s="246" t="s">
        <v>13</v>
      </c>
      <c r="B35" s="233"/>
      <c r="C35" s="233"/>
      <c r="D35" s="233"/>
      <c r="E35" s="233"/>
      <c r="F35" s="233"/>
      <c r="G35" s="227" t="s">
        <v>223</v>
      </c>
      <c r="H35" s="237"/>
      <c r="I35" s="237"/>
      <c r="J35" s="237"/>
      <c r="K35" s="237"/>
      <c r="L35" s="237"/>
      <c r="M35" s="237"/>
      <c r="N35" s="237"/>
      <c r="O35" s="237"/>
      <c r="P35" s="237"/>
      <c r="Q35" s="237"/>
      <c r="R35" s="237"/>
      <c r="S35" s="237"/>
      <c r="T35" s="237"/>
      <c r="U35" s="237"/>
      <c r="V35" s="237"/>
      <c r="W35" s="237"/>
      <c r="X35" s="237"/>
      <c r="Y35" s="237"/>
      <c r="Z35" s="237"/>
      <c r="AA35" s="237"/>
      <c r="AB35" s="238"/>
      <c r="AC35" s="108"/>
      <c r="AD35" s="108">
        <v>3</v>
      </c>
      <c r="AE35" s="108"/>
      <c r="AF35" s="108"/>
      <c r="AG35" s="108">
        <f t="shared" si="14"/>
        <v>38</v>
      </c>
      <c r="AH35" s="5">
        <f t="shared" si="15"/>
        <v>38</v>
      </c>
      <c r="AI35" s="6">
        <v>4</v>
      </c>
      <c r="AJ35" s="5">
        <v>34</v>
      </c>
      <c r="AK35" s="5">
        <v>22</v>
      </c>
      <c r="AL35" s="5">
        <v>10</v>
      </c>
      <c r="AM35" s="5"/>
      <c r="AN35" s="5"/>
      <c r="AO35" s="5">
        <v>2</v>
      </c>
      <c r="AP35" s="5"/>
      <c r="AQ35" s="5"/>
      <c r="AR35" s="5"/>
      <c r="AS35" s="5">
        <v>34</v>
      </c>
      <c r="AT35" s="5"/>
      <c r="AU35" s="5"/>
      <c r="AV35" s="5"/>
      <c r="AW35" s="104">
        <f t="shared" si="13"/>
        <v>34</v>
      </c>
    </row>
    <row r="36" spans="1:49" ht="37.5" customHeight="1" x14ac:dyDescent="0.2">
      <c r="A36" s="246" t="s">
        <v>14</v>
      </c>
      <c r="B36" s="233"/>
      <c r="C36" s="233"/>
      <c r="D36" s="233"/>
      <c r="E36" s="233"/>
      <c r="F36" s="233"/>
      <c r="G36" s="227" t="s">
        <v>224</v>
      </c>
      <c r="H36" s="237"/>
      <c r="I36" s="237"/>
      <c r="J36" s="237"/>
      <c r="K36" s="237"/>
      <c r="L36" s="237"/>
      <c r="M36" s="237"/>
      <c r="N36" s="237"/>
      <c r="O36" s="237"/>
      <c r="P36" s="237"/>
      <c r="Q36" s="237"/>
      <c r="R36" s="237"/>
      <c r="S36" s="237"/>
      <c r="T36" s="237"/>
      <c r="U36" s="237"/>
      <c r="V36" s="237"/>
      <c r="W36" s="237"/>
      <c r="X36" s="237"/>
      <c r="Y36" s="237"/>
      <c r="Z36" s="237"/>
      <c r="AA36" s="237"/>
      <c r="AB36" s="238"/>
      <c r="AC36" s="108"/>
      <c r="AD36" s="108"/>
      <c r="AE36" s="108">
        <v>5</v>
      </c>
      <c r="AF36" s="108"/>
      <c r="AG36" s="108">
        <f t="shared" si="14"/>
        <v>82</v>
      </c>
      <c r="AH36" s="5">
        <f t="shared" si="15"/>
        <v>82</v>
      </c>
      <c r="AI36" s="6">
        <v>6</v>
      </c>
      <c r="AJ36" s="5">
        <v>76</v>
      </c>
      <c r="AK36" s="5">
        <v>50</v>
      </c>
      <c r="AL36" s="5">
        <v>20</v>
      </c>
      <c r="AM36" s="5"/>
      <c r="AN36" s="5"/>
      <c r="AO36" s="5">
        <v>6</v>
      </c>
      <c r="AP36" s="5"/>
      <c r="AQ36" s="5"/>
      <c r="AR36" s="5"/>
      <c r="AS36" s="5"/>
      <c r="AT36" s="5">
        <v>36</v>
      </c>
      <c r="AU36" s="5">
        <v>40</v>
      </c>
      <c r="AV36" s="5"/>
      <c r="AW36" s="104">
        <f t="shared" si="13"/>
        <v>76</v>
      </c>
    </row>
    <row r="37" spans="1:49" ht="39.75" customHeight="1" x14ac:dyDescent="0.2">
      <c r="A37" s="246" t="s">
        <v>15</v>
      </c>
      <c r="B37" s="233"/>
      <c r="C37" s="233"/>
      <c r="D37" s="233"/>
      <c r="E37" s="233"/>
      <c r="F37" s="233"/>
      <c r="G37" s="254" t="s">
        <v>225</v>
      </c>
      <c r="H37" s="260"/>
      <c r="I37" s="260"/>
      <c r="J37" s="260"/>
      <c r="K37" s="260"/>
      <c r="L37" s="260"/>
      <c r="M37" s="260"/>
      <c r="N37" s="260"/>
      <c r="O37" s="260"/>
      <c r="P37" s="260"/>
      <c r="Q37" s="260"/>
      <c r="R37" s="260"/>
      <c r="S37" s="260"/>
      <c r="T37" s="260"/>
      <c r="U37" s="260"/>
      <c r="V37" s="260"/>
      <c r="W37" s="260"/>
      <c r="X37" s="260"/>
      <c r="Y37" s="260"/>
      <c r="Z37" s="260"/>
      <c r="AA37" s="260"/>
      <c r="AB37" s="261"/>
      <c r="AC37" s="108"/>
      <c r="AD37" s="108">
        <v>4</v>
      </c>
      <c r="AE37" s="108"/>
      <c r="AF37" s="108"/>
      <c r="AG37" s="108">
        <f t="shared" si="14"/>
        <v>72</v>
      </c>
      <c r="AH37" s="5">
        <f t="shared" si="15"/>
        <v>72</v>
      </c>
      <c r="AI37" s="6">
        <v>6</v>
      </c>
      <c r="AJ37" s="5">
        <v>66</v>
      </c>
      <c r="AK37" s="5">
        <v>10</v>
      </c>
      <c r="AL37" s="5">
        <v>54</v>
      </c>
      <c r="AM37" s="5"/>
      <c r="AN37" s="5"/>
      <c r="AO37" s="5">
        <v>2</v>
      </c>
      <c r="AP37" s="5"/>
      <c r="AQ37" s="5"/>
      <c r="AR37" s="5"/>
      <c r="AS37" s="5">
        <v>34</v>
      </c>
      <c r="AT37" s="5">
        <v>32</v>
      </c>
      <c r="AU37" s="4"/>
      <c r="AV37" s="5"/>
      <c r="AW37" s="104">
        <f t="shared" si="13"/>
        <v>66</v>
      </c>
    </row>
    <row r="38" spans="1:49" ht="37.5" customHeight="1" x14ac:dyDescent="0.2">
      <c r="A38" s="246" t="s">
        <v>16</v>
      </c>
      <c r="B38" s="233"/>
      <c r="C38" s="233"/>
      <c r="D38" s="233"/>
      <c r="E38" s="233"/>
      <c r="F38" s="233"/>
      <c r="G38" s="254" t="s">
        <v>226</v>
      </c>
      <c r="H38" s="260"/>
      <c r="I38" s="260"/>
      <c r="J38" s="260"/>
      <c r="K38" s="260"/>
      <c r="L38" s="260"/>
      <c r="M38" s="260"/>
      <c r="N38" s="260"/>
      <c r="O38" s="260"/>
      <c r="P38" s="260"/>
      <c r="Q38" s="260"/>
      <c r="R38" s="260"/>
      <c r="S38" s="260"/>
      <c r="T38" s="260"/>
      <c r="U38" s="260"/>
      <c r="V38" s="260"/>
      <c r="W38" s="260"/>
      <c r="X38" s="260"/>
      <c r="Y38" s="260"/>
      <c r="Z38" s="260"/>
      <c r="AA38" s="260"/>
      <c r="AB38" s="261"/>
      <c r="AC38" s="108"/>
      <c r="AD38" s="108">
        <v>4</v>
      </c>
      <c r="AE38" s="108"/>
      <c r="AF38" s="108"/>
      <c r="AG38" s="108">
        <f t="shared" si="14"/>
        <v>76</v>
      </c>
      <c r="AH38" s="5">
        <f t="shared" si="15"/>
        <v>76</v>
      </c>
      <c r="AI38" s="6">
        <v>6</v>
      </c>
      <c r="AJ38" s="5">
        <v>70</v>
      </c>
      <c r="AK38" s="5">
        <v>12</v>
      </c>
      <c r="AL38" s="5">
        <v>56</v>
      </c>
      <c r="AM38" s="5"/>
      <c r="AN38" s="5"/>
      <c r="AO38" s="5">
        <v>2</v>
      </c>
      <c r="AP38" s="5"/>
      <c r="AQ38" s="5"/>
      <c r="AR38" s="5"/>
      <c r="AS38" s="5">
        <v>34</v>
      </c>
      <c r="AT38" s="5">
        <v>36</v>
      </c>
      <c r="AU38" s="5"/>
      <c r="AV38" s="5"/>
      <c r="AW38" s="104">
        <f t="shared" si="13"/>
        <v>70</v>
      </c>
    </row>
    <row r="39" spans="1:49" ht="36.75" customHeight="1" x14ac:dyDescent="0.2">
      <c r="A39" s="246" t="s">
        <v>17</v>
      </c>
      <c r="B39" s="233"/>
      <c r="C39" s="233"/>
      <c r="D39" s="233"/>
      <c r="E39" s="233"/>
      <c r="F39" s="233"/>
      <c r="G39" s="227" t="s">
        <v>227</v>
      </c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8"/>
      <c r="AC39" s="108"/>
      <c r="AD39" s="108">
        <v>2</v>
      </c>
      <c r="AE39" s="108"/>
      <c r="AF39" s="108"/>
      <c r="AG39" s="108">
        <f t="shared" si="14"/>
        <v>76</v>
      </c>
      <c r="AH39" s="5">
        <f t="shared" si="15"/>
        <v>76</v>
      </c>
      <c r="AI39" s="6">
        <v>6</v>
      </c>
      <c r="AJ39" s="5">
        <v>70</v>
      </c>
      <c r="AK39" s="5">
        <v>10</v>
      </c>
      <c r="AL39" s="5">
        <v>58</v>
      </c>
      <c r="AM39" s="5"/>
      <c r="AN39" s="5"/>
      <c r="AO39" s="5">
        <v>2</v>
      </c>
      <c r="AP39" s="5"/>
      <c r="AQ39" s="5">
        <v>34</v>
      </c>
      <c r="AR39" s="5">
        <v>36</v>
      </c>
      <c r="AS39" s="5"/>
      <c r="AT39" s="5"/>
      <c r="AU39" s="5"/>
      <c r="AV39" s="5"/>
      <c r="AW39" s="104">
        <f t="shared" si="13"/>
        <v>70</v>
      </c>
    </row>
    <row r="40" spans="1:49" ht="36.75" customHeight="1" x14ac:dyDescent="0.2">
      <c r="A40" s="224" t="s">
        <v>18</v>
      </c>
      <c r="B40" s="225"/>
      <c r="C40" s="225"/>
      <c r="D40" s="225"/>
      <c r="E40" s="226"/>
      <c r="F40" s="129"/>
      <c r="G40" s="227" t="s">
        <v>248</v>
      </c>
      <c r="H40" s="228"/>
      <c r="I40" s="228"/>
      <c r="J40" s="228"/>
      <c r="K40" s="228"/>
      <c r="L40" s="228"/>
      <c r="M40" s="228"/>
      <c r="N40" s="228"/>
      <c r="O40" s="228"/>
      <c r="P40" s="228"/>
      <c r="Q40" s="228"/>
      <c r="R40" s="228"/>
      <c r="S40" s="228"/>
      <c r="T40" s="228"/>
      <c r="U40" s="228"/>
      <c r="V40" s="228"/>
      <c r="W40" s="228"/>
      <c r="X40" s="228"/>
      <c r="Y40" s="116"/>
      <c r="Z40" s="116"/>
      <c r="AA40" s="116"/>
      <c r="AB40" s="117"/>
      <c r="AC40" s="108"/>
      <c r="AD40" s="108">
        <v>6</v>
      </c>
      <c r="AE40" s="108"/>
      <c r="AF40" s="108"/>
      <c r="AG40" s="108">
        <f t="shared" si="14"/>
        <v>40</v>
      </c>
      <c r="AH40" s="5">
        <f t="shared" si="15"/>
        <v>40</v>
      </c>
      <c r="AI40" s="6">
        <v>4</v>
      </c>
      <c r="AJ40" s="5">
        <v>36</v>
      </c>
      <c r="AK40" s="5">
        <v>22</v>
      </c>
      <c r="AL40" s="5">
        <v>12</v>
      </c>
      <c r="AM40" s="5"/>
      <c r="AN40" s="5"/>
      <c r="AO40" s="5">
        <v>2</v>
      </c>
      <c r="AP40" s="5"/>
      <c r="AQ40" s="144"/>
      <c r="AR40" s="5"/>
      <c r="AS40" s="5"/>
      <c r="AT40" s="5"/>
      <c r="AU40" s="5"/>
      <c r="AV40" s="144">
        <v>36</v>
      </c>
      <c r="AW40" s="104">
        <f t="shared" si="13"/>
        <v>36</v>
      </c>
    </row>
    <row r="41" spans="1:49" ht="36.75" customHeight="1" x14ac:dyDescent="0.2">
      <c r="A41" s="224" t="s">
        <v>19</v>
      </c>
      <c r="B41" s="225"/>
      <c r="C41" s="225"/>
      <c r="D41" s="225"/>
      <c r="E41" s="226"/>
      <c r="F41" s="129"/>
      <c r="G41" s="227" t="s">
        <v>275</v>
      </c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28"/>
      <c r="X41" s="228"/>
      <c r="Y41" s="116"/>
      <c r="Z41" s="116"/>
      <c r="AA41" s="116"/>
      <c r="AB41" s="117"/>
      <c r="AC41" s="108"/>
      <c r="AD41" s="108">
        <v>1</v>
      </c>
      <c r="AE41" s="108"/>
      <c r="AF41" s="108"/>
      <c r="AG41" s="108">
        <f t="shared" si="14"/>
        <v>38</v>
      </c>
      <c r="AH41" s="5">
        <f t="shared" si="15"/>
        <v>38</v>
      </c>
      <c r="AI41" s="6">
        <v>2</v>
      </c>
      <c r="AJ41" s="5">
        <v>36</v>
      </c>
      <c r="AK41" s="5">
        <v>22</v>
      </c>
      <c r="AL41" s="5">
        <v>12</v>
      </c>
      <c r="AM41" s="5"/>
      <c r="AN41" s="5"/>
      <c r="AO41" s="5">
        <v>2</v>
      </c>
      <c r="AP41" s="5"/>
      <c r="AQ41" s="144">
        <v>36</v>
      </c>
      <c r="AR41" s="5"/>
      <c r="AS41" s="5"/>
      <c r="AT41" s="5"/>
      <c r="AU41" s="5"/>
      <c r="AV41" s="144"/>
      <c r="AW41" s="104">
        <f t="shared" si="13"/>
        <v>36</v>
      </c>
    </row>
    <row r="42" spans="1:49" ht="39" customHeight="1" x14ac:dyDescent="0.2">
      <c r="A42" s="262" t="s">
        <v>20</v>
      </c>
      <c r="B42" s="263"/>
      <c r="C42" s="263"/>
      <c r="D42" s="263"/>
      <c r="E42" s="263"/>
      <c r="F42" s="263"/>
      <c r="G42" s="264" t="s">
        <v>200</v>
      </c>
      <c r="H42" s="265"/>
      <c r="I42" s="265"/>
      <c r="J42" s="265"/>
      <c r="K42" s="265"/>
      <c r="L42" s="265"/>
      <c r="M42" s="265"/>
      <c r="N42" s="265"/>
      <c r="O42" s="265"/>
      <c r="P42" s="265"/>
      <c r="Q42" s="265"/>
      <c r="R42" s="265"/>
      <c r="S42" s="265"/>
      <c r="T42" s="265"/>
      <c r="U42" s="265"/>
      <c r="V42" s="265"/>
      <c r="W42" s="265"/>
      <c r="X42" s="265"/>
      <c r="Y42" s="265"/>
      <c r="Z42" s="265"/>
      <c r="AA42" s="265"/>
      <c r="AB42" s="266"/>
      <c r="AC42" s="112"/>
      <c r="AD42" s="112" t="s">
        <v>103</v>
      </c>
      <c r="AE42" s="112" t="s">
        <v>40</v>
      </c>
      <c r="AF42" s="112"/>
      <c r="AG42" s="20">
        <f>SUM(AG43+AG51+AG59)</f>
        <v>1748</v>
      </c>
      <c r="AH42" s="20">
        <f t="shared" ref="AH42:AV42" si="16">SUM(AH43+AH51+AH59)</f>
        <v>1148</v>
      </c>
      <c r="AI42" s="20">
        <f t="shared" si="16"/>
        <v>78</v>
      </c>
      <c r="AJ42" s="20">
        <f t="shared" si="16"/>
        <v>1670</v>
      </c>
      <c r="AK42" s="20">
        <f t="shared" si="16"/>
        <v>332</v>
      </c>
      <c r="AL42" s="20">
        <f t="shared" si="16"/>
        <v>1208</v>
      </c>
      <c r="AM42" s="20">
        <f t="shared" si="16"/>
        <v>792</v>
      </c>
      <c r="AN42" s="20">
        <f t="shared" si="16"/>
        <v>0</v>
      </c>
      <c r="AO42" s="20">
        <f t="shared" si="16"/>
        <v>36</v>
      </c>
      <c r="AP42" s="20">
        <f t="shared" si="16"/>
        <v>20</v>
      </c>
      <c r="AQ42" s="20">
        <f t="shared" si="16"/>
        <v>49</v>
      </c>
      <c r="AR42" s="20">
        <f t="shared" si="16"/>
        <v>259</v>
      </c>
      <c r="AS42" s="20">
        <f t="shared" si="16"/>
        <v>244</v>
      </c>
      <c r="AT42" s="20">
        <f t="shared" si="16"/>
        <v>344</v>
      </c>
      <c r="AU42" s="20">
        <f t="shared" si="16"/>
        <v>534</v>
      </c>
      <c r="AV42" s="20">
        <f t="shared" si="16"/>
        <v>240</v>
      </c>
      <c r="AW42" s="104">
        <f>AW43+AW51+AW59</f>
        <v>1670</v>
      </c>
    </row>
    <row r="43" spans="1:49" ht="63.75" customHeight="1" x14ac:dyDescent="0.2">
      <c r="A43" s="239" t="s">
        <v>21</v>
      </c>
      <c r="B43" s="240"/>
      <c r="C43" s="240"/>
      <c r="D43" s="240"/>
      <c r="E43" s="240"/>
      <c r="F43" s="240"/>
      <c r="G43" s="241" t="s">
        <v>228</v>
      </c>
      <c r="H43" s="267"/>
      <c r="I43" s="267"/>
      <c r="J43" s="267"/>
      <c r="K43" s="267"/>
      <c r="L43" s="267"/>
      <c r="M43" s="267"/>
      <c r="N43" s="267"/>
      <c r="O43" s="267"/>
      <c r="P43" s="267"/>
      <c r="Q43" s="267"/>
      <c r="R43" s="267"/>
      <c r="S43" s="267"/>
      <c r="T43" s="267"/>
      <c r="U43" s="267"/>
      <c r="V43" s="267"/>
      <c r="W43" s="267"/>
      <c r="X43" s="267"/>
      <c r="Y43" s="267"/>
      <c r="Z43" s="267"/>
      <c r="AA43" s="267"/>
      <c r="AB43" s="268"/>
      <c r="AC43" s="113"/>
      <c r="AD43" s="113" t="s">
        <v>39</v>
      </c>
      <c r="AE43" s="113" t="s">
        <v>36</v>
      </c>
      <c r="AF43" s="113"/>
      <c r="AG43" s="24">
        <f>SUM(AG44:AG50)</f>
        <v>724</v>
      </c>
      <c r="AH43" s="24">
        <f t="shared" ref="AH43:AV43" si="17">SUM(AH44:AH50)</f>
        <v>724</v>
      </c>
      <c r="AI43" s="24">
        <f t="shared" si="17"/>
        <v>46</v>
      </c>
      <c r="AJ43" s="24">
        <f>SUM(AJ44:AJ50)</f>
        <v>678</v>
      </c>
      <c r="AK43" s="24">
        <f t="shared" si="17"/>
        <v>222</v>
      </c>
      <c r="AL43" s="24">
        <f t="shared" si="17"/>
        <v>396</v>
      </c>
      <c r="AM43" s="24">
        <f t="shared" si="17"/>
        <v>108</v>
      </c>
      <c r="AN43" s="24">
        <f t="shared" si="17"/>
        <v>0</v>
      </c>
      <c r="AO43" s="24">
        <f t="shared" si="17"/>
        <v>16</v>
      </c>
      <c r="AP43" s="24">
        <f t="shared" si="17"/>
        <v>20</v>
      </c>
      <c r="AQ43" s="24">
        <f t="shared" si="17"/>
        <v>49</v>
      </c>
      <c r="AR43" s="24">
        <f t="shared" si="17"/>
        <v>83</v>
      </c>
      <c r="AS43" s="24">
        <f t="shared" si="17"/>
        <v>68</v>
      </c>
      <c r="AT43" s="24">
        <f t="shared" si="17"/>
        <v>148</v>
      </c>
      <c r="AU43" s="24">
        <f t="shared" si="17"/>
        <v>330</v>
      </c>
      <c r="AV43" s="24">
        <f t="shared" si="17"/>
        <v>0</v>
      </c>
      <c r="AW43" s="104">
        <f>SUM(AW44:AW50)</f>
        <v>678</v>
      </c>
    </row>
    <row r="44" spans="1:49" ht="39" customHeight="1" x14ac:dyDescent="0.2">
      <c r="A44" s="244" t="s">
        <v>22</v>
      </c>
      <c r="B44" s="259"/>
      <c r="C44" s="259"/>
      <c r="D44" s="259"/>
      <c r="E44" s="259"/>
      <c r="F44" s="259"/>
      <c r="G44" s="227" t="s">
        <v>229</v>
      </c>
      <c r="H44" s="237"/>
      <c r="I44" s="237"/>
      <c r="J44" s="237"/>
      <c r="K44" s="237"/>
      <c r="L44" s="237"/>
      <c r="M44" s="237"/>
      <c r="N44" s="237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237"/>
      <c r="AB44" s="238"/>
      <c r="AC44" s="108"/>
      <c r="AD44" s="109"/>
      <c r="AE44" s="108">
        <v>5</v>
      </c>
      <c r="AF44" s="108"/>
      <c r="AG44" s="108">
        <v>378</v>
      </c>
      <c r="AH44" s="5">
        <v>378</v>
      </c>
      <c r="AI44" s="6">
        <v>28</v>
      </c>
      <c r="AJ44" s="5">
        <v>350</v>
      </c>
      <c r="AK44" s="108">
        <v>186</v>
      </c>
      <c r="AL44" s="108">
        <v>138</v>
      </c>
      <c r="AM44" s="5"/>
      <c r="AN44" s="5"/>
      <c r="AO44" s="5">
        <v>6</v>
      </c>
      <c r="AP44" s="5">
        <v>20</v>
      </c>
      <c r="AQ44" s="5">
        <v>49</v>
      </c>
      <c r="AR44" s="5">
        <v>83</v>
      </c>
      <c r="AS44" s="5">
        <v>68</v>
      </c>
      <c r="AT44" s="5">
        <v>74</v>
      </c>
      <c r="AU44" s="4">
        <v>76</v>
      </c>
      <c r="AV44" s="4"/>
      <c r="AW44" s="104">
        <f>SUM(AQ44:AV44)</f>
        <v>350</v>
      </c>
    </row>
    <row r="45" spans="1:49" ht="37.5" customHeight="1" x14ac:dyDescent="0.2">
      <c r="A45" s="244" t="s">
        <v>83</v>
      </c>
      <c r="B45" s="259"/>
      <c r="C45" s="259"/>
      <c r="D45" s="259"/>
      <c r="E45" s="259"/>
      <c r="F45" s="259"/>
      <c r="G45" s="254" t="s">
        <v>230</v>
      </c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60"/>
      <c r="S45" s="260"/>
      <c r="T45" s="260"/>
      <c r="U45" s="260"/>
      <c r="V45" s="260"/>
      <c r="W45" s="260"/>
      <c r="X45" s="260"/>
      <c r="Y45" s="260"/>
      <c r="Z45" s="260"/>
      <c r="AA45" s="260"/>
      <c r="AB45" s="261"/>
      <c r="AC45" s="108"/>
      <c r="AD45" s="108">
        <v>5</v>
      </c>
      <c r="AE45" s="139"/>
      <c r="AF45" s="125"/>
      <c r="AG45" s="108">
        <v>56</v>
      </c>
      <c r="AH45" s="5">
        <v>56</v>
      </c>
      <c r="AI45" s="6">
        <v>6</v>
      </c>
      <c r="AJ45" s="5">
        <v>50</v>
      </c>
      <c r="AK45" s="5">
        <v>8</v>
      </c>
      <c r="AL45" s="5">
        <v>40</v>
      </c>
      <c r="AM45" s="5"/>
      <c r="AN45" s="5"/>
      <c r="AO45" s="140">
        <v>2</v>
      </c>
      <c r="AP45" s="18"/>
      <c r="AQ45" s="18"/>
      <c r="AR45" s="18"/>
      <c r="AS45" s="18"/>
      <c r="AT45" s="18"/>
      <c r="AU45" s="28">
        <v>50</v>
      </c>
      <c r="AV45" s="28"/>
      <c r="AW45" s="104">
        <f>SUM(AQ45:AV45)</f>
        <v>50</v>
      </c>
    </row>
    <row r="46" spans="1:49" ht="37.5" customHeight="1" x14ac:dyDescent="0.2">
      <c r="A46" s="248" t="s">
        <v>232</v>
      </c>
      <c r="B46" s="225"/>
      <c r="C46" s="225"/>
      <c r="D46" s="225"/>
      <c r="E46" s="226"/>
      <c r="F46" s="127"/>
      <c r="G46" s="254" t="s">
        <v>231</v>
      </c>
      <c r="H46" s="255"/>
      <c r="I46" s="255"/>
      <c r="J46" s="255"/>
      <c r="K46" s="255"/>
      <c r="L46" s="255"/>
      <c r="M46" s="255"/>
      <c r="N46" s="255"/>
      <c r="O46" s="255"/>
      <c r="P46" s="255"/>
      <c r="Q46" s="255"/>
      <c r="R46" s="255"/>
      <c r="S46" s="255"/>
      <c r="T46" s="255"/>
      <c r="U46" s="255"/>
      <c r="V46" s="255"/>
      <c r="W46" s="255"/>
      <c r="X46" s="255"/>
      <c r="Y46" s="137"/>
      <c r="Z46" s="137"/>
      <c r="AA46" s="137"/>
      <c r="AB46" s="138"/>
      <c r="AC46" s="125"/>
      <c r="AD46" s="125">
        <v>4</v>
      </c>
      <c r="AE46" s="128"/>
      <c r="AF46" s="125"/>
      <c r="AG46" s="108">
        <v>80</v>
      </c>
      <c r="AH46" s="5">
        <v>80</v>
      </c>
      <c r="AI46" s="6">
        <v>6</v>
      </c>
      <c r="AJ46" s="5">
        <v>74</v>
      </c>
      <c r="AK46" s="5">
        <v>16</v>
      </c>
      <c r="AL46" s="5">
        <v>56</v>
      </c>
      <c r="AM46" s="5"/>
      <c r="AN46" s="5"/>
      <c r="AO46" s="140">
        <v>2</v>
      </c>
      <c r="AP46" s="18"/>
      <c r="AQ46" s="18"/>
      <c r="AR46" s="18"/>
      <c r="AS46" s="18"/>
      <c r="AT46" s="18">
        <v>74</v>
      </c>
      <c r="AU46" s="28"/>
      <c r="AV46" s="28"/>
      <c r="AW46" s="104">
        <f t="shared" ref="AW46:AW48" si="18">SUM(AQ46:AV46)</f>
        <v>74</v>
      </c>
    </row>
    <row r="47" spans="1:49" ht="37.5" customHeight="1" x14ac:dyDescent="0.2">
      <c r="A47" s="248" t="s">
        <v>234</v>
      </c>
      <c r="B47" s="225"/>
      <c r="C47" s="225"/>
      <c r="D47" s="225"/>
      <c r="E47" s="225"/>
      <c r="F47" s="226"/>
      <c r="G47" s="254" t="s">
        <v>233</v>
      </c>
      <c r="H47" s="255"/>
      <c r="I47" s="255"/>
      <c r="J47" s="255"/>
      <c r="K47" s="255"/>
      <c r="L47" s="255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55"/>
      <c r="Y47" s="137"/>
      <c r="Z47" s="137"/>
      <c r="AA47" s="137"/>
      <c r="AB47" s="138"/>
      <c r="AC47" s="125"/>
      <c r="AD47" s="125">
        <v>5</v>
      </c>
      <c r="AE47" s="128"/>
      <c r="AF47" s="125"/>
      <c r="AG47" s="108">
        <v>78</v>
      </c>
      <c r="AH47" s="5">
        <v>78</v>
      </c>
      <c r="AI47" s="6">
        <v>6</v>
      </c>
      <c r="AJ47" s="5">
        <v>72</v>
      </c>
      <c r="AK47" s="5">
        <v>12</v>
      </c>
      <c r="AL47" s="5">
        <v>58</v>
      </c>
      <c r="AM47" s="5"/>
      <c r="AN47" s="5"/>
      <c r="AO47" s="140">
        <v>2</v>
      </c>
      <c r="AP47" s="18"/>
      <c r="AQ47" s="18"/>
      <c r="AR47" s="18"/>
      <c r="AS47" s="18"/>
      <c r="AT47" s="18"/>
      <c r="AU47" s="28">
        <v>72</v>
      </c>
      <c r="AV47" s="28"/>
      <c r="AW47" s="104">
        <f t="shared" si="18"/>
        <v>72</v>
      </c>
    </row>
    <row r="48" spans="1:49" ht="37.5" customHeight="1" x14ac:dyDescent="0.2">
      <c r="A48" s="248" t="s">
        <v>235</v>
      </c>
      <c r="B48" s="225"/>
      <c r="C48" s="225"/>
      <c r="D48" s="225"/>
      <c r="E48" s="225"/>
      <c r="F48" s="226"/>
      <c r="G48" s="227" t="s">
        <v>55</v>
      </c>
      <c r="H48" s="228"/>
      <c r="I48" s="228"/>
      <c r="J48" s="228"/>
      <c r="K48" s="228"/>
      <c r="L48" s="228"/>
      <c r="M48" s="228"/>
      <c r="N48" s="228"/>
      <c r="O48" s="228"/>
      <c r="P48" s="228"/>
      <c r="Q48" s="228"/>
      <c r="R48" s="228"/>
      <c r="S48" s="228"/>
      <c r="T48" s="228"/>
      <c r="U48" s="228"/>
      <c r="V48" s="228"/>
      <c r="W48" s="228"/>
      <c r="X48" s="228"/>
      <c r="Y48" s="137"/>
      <c r="Z48" s="137"/>
      <c r="AA48" s="137"/>
      <c r="AB48" s="138"/>
      <c r="AC48" s="125"/>
      <c r="AD48" s="125">
        <v>5</v>
      </c>
      <c r="AE48" s="128"/>
      <c r="AF48" s="125"/>
      <c r="AG48" s="108">
        <v>36</v>
      </c>
      <c r="AH48" s="5">
        <v>36</v>
      </c>
      <c r="AI48" s="6"/>
      <c r="AJ48" s="5">
        <v>36</v>
      </c>
      <c r="AK48" s="5"/>
      <c r="AL48" s="5">
        <v>33</v>
      </c>
      <c r="AM48" s="5">
        <v>36</v>
      </c>
      <c r="AN48" s="5"/>
      <c r="AO48" s="140">
        <v>3</v>
      </c>
      <c r="AP48" s="18"/>
      <c r="AQ48" s="18"/>
      <c r="AR48" s="18"/>
      <c r="AS48" s="18"/>
      <c r="AT48" s="18"/>
      <c r="AU48" s="28">
        <v>36</v>
      </c>
      <c r="AV48" s="28"/>
      <c r="AW48" s="104">
        <f t="shared" si="18"/>
        <v>36</v>
      </c>
    </row>
    <row r="49" spans="1:49" ht="40.5" customHeight="1" x14ac:dyDescent="0.2">
      <c r="A49" s="246" t="s">
        <v>29</v>
      </c>
      <c r="B49" s="247"/>
      <c r="C49" s="247"/>
      <c r="D49" s="247"/>
      <c r="E49" s="247"/>
      <c r="F49" s="247"/>
      <c r="G49" s="227" t="s">
        <v>186</v>
      </c>
      <c r="H49" s="237"/>
      <c r="I49" s="237"/>
      <c r="J49" s="237"/>
      <c r="K49" s="237"/>
      <c r="L49" s="237"/>
      <c r="M49" s="237"/>
      <c r="N49" s="237"/>
      <c r="O49" s="237"/>
      <c r="P49" s="237"/>
      <c r="Q49" s="237"/>
      <c r="R49" s="237"/>
      <c r="S49" s="237"/>
      <c r="T49" s="237"/>
      <c r="U49" s="237"/>
      <c r="V49" s="237"/>
      <c r="W49" s="237"/>
      <c r="X49" s="237"/>
      <c r="Y49" s="237"/>
      <c r="Z49" s="237"/>
      <c r="AA49" s="237"/>
      <c r="AB49" s="238"/>
      <c r="AC49" s="108"/>
      <c r="AD49" s="108">
        <v>5</v>
      </c>
      <c r="AE49" s="108"/>
      <c r="AF49" s="108"/>
      <c r="AG49" s="108">
        <v>72</v>
      </c>
      <c r="AH49" s="5">
        <v>72</v>
      </c>
      <c r="AI49" s="6"/>
      <c r="AJ49" s="5">
        <v>72</v>
      </c>
      <c r="AK49" s="5"/>
      <c r="AL49" s="5">
        <v>71</v>
      </c>
      <c r="AM49" s="5">
        <v>72</v>
      </c>
      <c r="AN49" s="5"/>
      <c r="AO49" s="18">
        <v>1</v>
      </c>
      <c r="AP49" s="18"/>
      <c r="AQ49" s="18"/>
      <c r="AR49" s="18"/>
      <c r="AS49" s="18"/>
      <c r="AT49" s="18"/>
      <c r="AU49" s="28">
        <v>72</v>
      </c>
      <c r="AV49" s="28"/>
      <c r="AW49" s="104">
        <f>SUM(AQ49:AV49)</f>
        <v>72</v>
      </c>
    </row>
    <row r="50" spans="1:49" ht="40.5" customHeight="1" x14ac:dyDescent="0.2">
      <c r="A50" s="224"/>
      <c r="B50" s="225"/>
      <c r="C50" s="225"/>
      <c r="D50" s="225"/>
      <c r="E50" s="226"/>
      <c r="F50" s="115"/>
      <c r="G50" s="227" t="s">
        <v>201</v>
      </c>
      <c r="H50" s="228"/>
      <c r="I50" s="228"/>
      <c r="J50" s="228"/>
      <c r="K50" s="228"/>
      <c r="L50" s="228"/>
      <c r="M50" s="228"/>
      <c r="N50" s="228"/>
      <c r="O50" s="228"/>
      <c r="P50" s="228"/>
      <c r="Q50" s="228"/>
      <c r="R50" s="228"/>
      <c r="S50" s="228"/>
      <c r="T50" s="228"/>
      <c r="U50" s="228"/>
      <c r="V50" s="228"/>
      <c r="W50" s="228"/>
      <c r="X50" s="228"/>
      <c r="Y50" s="116"/>
      <c r="Z50" s="116"/>
      <c r="AA50" s="116"/>
      <c r="AB50" s="117"/>
      <c r="AC50" s="108"/>
      <c r="AD50" s="108"/>
      <c r="AE50" s="108">
        <v>5</v>
      </c>
      <c r="AF50" s="108"/>
      <c r="AG50" s="108">
        <v>24</v>
      </c>
      <c r="AH50" s="5">
        <v>24</v>
      </c>
      <c r="AI50" s="6"/>
      <c r="AJ50" s="5">
        <v>24</v>
      </c>
      <c r="AK50" s="5"/>
      <c r="AL50" s="5"/>
      <c r="AM50" s="5"/>
      <c r="AN50" s="5"/>
      <c r="AO50" s="18"/>
      <c r="AP50" s="18"/>
      <c r="AQ50" s="18"/>
      <c r="AR50" s="18"/>
      <c r="AS50" s="18"/>
      <c r="AT50" s="18"/>
      <c r="AU50" s="28">
        <v>24</v>
      </c>
      <c r="AV50" s="28"/>
      <c r="AW50" s="104">
        <f>SUM(AQ50:AV50)</f>
        <v>24</v>
      </c>
    </row>
    <row r="51" spans="1:49" ht="55.5" customHeight="1" x14ac:dyDescent="0.2">
      <c r="A51" s="239" t="s">
        <v>23</v>
      </c>
      <c r="B51" s="240"/>
      <c r="C51" s="240"/>
      <c r="D51" s="240"/>
      <c r="E51" s="240"/>
      <c r="F51" s="240"/>
      <c r="G51" s="241" t="s">
        <v>236</v>
      </c>
      <c r="H51" s="242"/>
      <c r="I51" s="242"/>
      <c r="J51" s="242"/>
      <c r="K51" s="242"/>
      <c r="L51" s="242"/>
      <c r="M51" s="242"/>
      <c r="N51" s="242"/>
      <c r="O51" s="242"/>
      <c r="P51" s="242"/>
      <c r="Q51" s="242"/>
      <c r="R51" s="242"/>
      <c r="S51" s="242"/>
      <c r="T51" s="242"/>
      <c r="U51" s="242"/>
      <c r="V51" s="242"/>
      <c r="W51" s="242"/>
      <c r="X51" s="242"/>
      <c r="Y51" s="242"/>
      <c r="Z51" s="242"/>
      <c r="AA51" s="242"/>
      <c r="AB51" s="243"/>
      <c r="AC51" s="113"/>
      <c r="AD51" s="113" t="s">
        <v>36</v>
      </c>
      <c r="AE51" s="113" t="s">
        <v>37</v>
      </c>
      <c r="AF51" s="113"/>
      <c r="AG51" s="24">
        <f>SUM(AG52:AG58)</f>
        <v>424</v>
      </c>
      <c r="AH51" s="24">
        <f t="shared" ref="AH51:AI51" si="19">SUM(AH52:AH58)</f>
        <v>424</v>
      </c>
      <c r="AI51" s="24">
        <f t="shared" si="19"/>
        <v>32</v>
      </c>
      <c r="AJ51" s="24">
        <f>SUM(AJ52:AJ58)</f>
        <v>392</v>
      </c>
      <c r="AK51" s="24">
        <f t="shared" ref="AK51:AV51" si="20">SUM(AK52:AK58)</f>
        <v>110</v>
      </c>
      <c r="AL51" s="24">
        <f t="shared" si="20"/>
        <v>242</v>
      </c>
      <c r="AM51" s="24">
        <f t="shared" si="20"/>
        <v>108</v>
      </c>
      <c r="AN51" s="24">
        <f t="shared" si="20"/>
        <v>0</v>
      </c>
      <c r="AO51" s="24">
        <f t="shared" si="20"/>
        <v>16</v>
      </c>
      <c r="AP51" s="24">
        <f t="shared" si="20"/>
        <v>0</v>
      </c>
      <c r="AQ51" s="24">
        <f t="shared" si="20"/>
        <v>0</v>
      </c>
      <c r="AR51" s="24">
        <f t="shared" si="20"/>
        <v>104</v>
      </c>
      <c r="AS51" s="24">
        <f t="shared" si="20"/>
        <v>104</v>
      </c>
      <c r="AT51" s="24">
        <f t="shared" si="20"/>
        <v>88</v>
      </c>
      <c r="AU51" s="24">
        <f t="shared" si="20"/>
        <v>96</v>
      </c>
      <c r="AV51" s="24">
        <f t="shared" si="20"/>
        <v>0</v>
      </c>
      <c r="AW51" s="104">
        <f>SUM(AW52:AW58)</f>
        <v>392</v>
      </c>
    </row>
    <row r="52" spans="1:49" ht="40.5" customHeight="1" x14ac:dyDescent="0.2">
      <c r="A52" s="244" t="s">
        <v>50</v>
      </c>
      <c r="B52" s="259"/>
      <c r="C52" s="259"/>
      <c r="D52" s="259"/>
      <c r="E52" s="259"/>
      <c r="F52" s="259"/>
      <c r="G52" s="227" t="s">
        <v>237</v>
      </c>
      <c r="H52" s="237"/>
      <c r="I52" s="237"/>
      <c r="J52" s="237"/>
      <c r="K52" s="237"/>
      <c r="L52" s="237"/>
      <c r="M52" s="237"/>
      <c r="N52" s="237"/>
      <c r="O52" s="237"/>
      <c r="P52" s="237"/>
      <c r="Q52" s="237"/>
      <c r="R52" s="237"/>
      <c r="S52" s="237"/>
      <c r="T52" s="237"/>
      <c r="U52" s="237"/>
      <c r="V52" s="237"/>
      <c r="W52" s="237"/>
      <c r="X52" s="237"/>
      <c r="Y52" s="237"/>
      <c r="Z52" s="237"/>
      <c r="AA52" s="237"/>
      <c r="AB52" s="238"/>
      <c r="AC52" s="109"/>
      <c r="AD52" s="109"/>
      <c r="AE52" s="251">
        <v>2</v>
      </c>
      <c r="AF52" s="109"/>
      <c r="AG52" s="109">
        <v>66</v>
      </c>
      <c r="AH52" s="5">
        <v>66</v>
      </c>
      <c r="AI52" s="6">
        <v>6</v>
      </c>
      <c r="AJ52" s="5">
        <v>60</v>
      </c>
      <c r="AK52" s="5">
        <v>36</v>
      </c>
      <c r="AL52" s="5">
        <v>18</v>
      </c>
      <c r="AM52" s="5"/>
      <c r="AN52" s="5"/>
      <c r="AO52" s="253">
        <v>6</v>
      </c>
      <c r="AP52" s="5"/>
      <c r="AQ52" s="5"/>
      <c r="AR52" s="5">
        <v>60</v>
      </c>
      <c r="AS52" s="5"/>
      <c r="AT52" s="5"/>
      <c r="AU52" s="4"/>
      <c r="AV52" s="5"/>
      <c r="AW52" s="104">
        <f>SUM(AQ52:AV52)</f>
        <v>60</v>
      </c>
    </row>
    <row r="53" spans="1:49" ht="39" customHeight="1" x14ac:dyDescent="0.2">
      <c r="A53" s="248" t="s">
        <v>239</v>
      </c>
      <c r="B53" s="225"/>
      <c r="C53" s="225"/>
      <c r="D53" s="225"/>
      <c r="E53" s="225"/>
      <c r="F53" s="226"/>
      <c r="G53" s="227" t="s">
        <v>238</v>
      </c>
      <c r="H53" s="228"/>
      <c r="I53" s="228"/>
      <c r="J53" s="228"/>
      <c r="K53" s="228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116"/>
      <c r="Z53" s="116"/>
      <c r="AA53" s="116"/>
      <c r="AB53" s="117"/>
      <c r="AC53" s="109"/>
      <c r="AD53" s="109"/>
      <c r="AE53" s="252"/>
      <c r="AF53" s="109"/>
      <c r="AG53" s="109">
        <v>48</v>
      </c>
      <c r="AH53" s="5">
        <v>48</v>
      </c>
      <c r="AI53" s="6">
        <v>4</v>
      </c>
      <c r="AJ53" s="5">
        <v>44</v>
      </c>
      <c r="AK53" s="5">
        <v>24</v>
      </c>
      <c r="AL53" s="5">
        <v>20</v>
      </c>
      <c r="AM53" s="5"/>
      <c r="AN53" s="5"/>
      <c r="AO53" s="252"/>
      <c r="AP53" s="5"/>
      <c r="AQ53" s="5"/>
      <c r="AR53" s="5">
        <v>44</v>
      </c>
      <c r="AS53" s="5"/>
      <c r="AT53" s="5"/>
      <c r="AU53" s="4"/>
      <c r="AV53" s="5"/>
      <c r="AW53" s="104">
        <f t="shared" ref="AW53:AW56" si="21">SUM(AQ53:AV53)</f>
        <v>44</v>
      </c>
    </row>
    <row r="54" spans="1:49" ht="36.75" customHeight="1" x14ac:dyDescent="0.2">
      <c r="A54" s="248" t="s">
        <v>241</v>
      </c>
      <c r="B54" s="225"/>
      <c r="C54" s="225"/>
      <c r="D54" s="225"/>
      <c r="E54" s="225"/>
      <c r="F54" s="226"/>
      <c r="G54" s="254" t="s">
        <v>240</v>
      </c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116"/>
      <c r="Z54" s="116"/>
      <c r="AA54" s="116"/>
      <c r="AB54" s="117"/>
      <c r="AC54" s="109"/>
      <c r="AD54" s="108"/>
      <c r="AE54" s="256">
        <v>4</v>
      </c>
      <c r="AF54" s="109"/>
      <c r="AG54" s="109">
        <v>130</v>
      </c>
      <c r="AH54" s="5">
        <v>130</v>
      </c>
      <c r="AI54" s="6">
        <v>18</v>
      </c>
      <c r="AJ54" s="5">
        <v>112</v>
      </c>
      <c r="AK54" s="5">
        <v>26</v>
      </c>
      <c r="AL54" s="5">
        <v>80</v>
      </c>
      <c r="AM54" s="5"/>
      <c r="AN54" s="5"/>
      <c r="AO54" s="256">
        <v>6</v>
      </c>
      <c r="AP54" s="5"/>
      <c r="AQ54" s="5"/>
      <c r="AR54" s="5"/>
      <c r="AS54" s="5">
        <v>60</v>
      </c>
      <c r="AT54" s="5">
        <v>52</v>
      </c>
      <c r="AU54" s="4"/>
      <c r="AV54" s="5"/>
      <c r="AW54" s="104">
        <f t="shared" si="21"/>
        <v>112</v>
      </c>
    </row>
    <row r="55" spans="1:49" ht="36.75" customHeight="1" x14ac:dyDescent="0.2">
      <c r="A55" s="248" t="s">
        <v>242</v>
      </c>
      <c r="B55" s="225"/>
      <c r="C55" s="225"/>
      <c r="D55" s="225"/>
      <c r="E55" s="225"/>
      <c r="F55" s="226"/>
      <c r="G55" s="254" t="s">
        <v>243</v>
      </c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116"/>
      <c r="Z55" s="116"/>
      <c r="AA55" s="116"/>
      <c r="AB55" s="117"/>
      <c r="AC55" s="109"/>
      <c r="AD55" s="132"/>
      <c r="AE55" s="257"/>
      <c r="AF55" s="109"/>
      <c r="AG55" s="109">
        <v>48</v>
      </c>
      <c r="AH55" s="5">
        <v>48</v>
      </c>
      <c r="AI55" s="6">
        <v>4</v>
      </c>
      <c r="AJ55" s="5">
        <v>44</v>
      </c>
      <c r="AK55" s="5">
        <v>24</v>
      </c>
      <c r="AL55" s="5">
        <v>20</v>
      </c>
      <c r="AM55" s="5"/>
      <c r="AN55" s="5"/>
      <c r="AO55" s="258"/>
      <c r="AP55" s="5"/>
      <c r="AQ55" s="5"/>
      <c r="AR55" s="5"/>
      <c r="AS55" s="5">
        <v>44</v>
      </c>
      <c r="AT55" s="5"/>
      <c r="AU55" s="4"/>
      <c r="AV55" s="5"/>
      <c r="AW55" s="104">
        <f t="shared" si="21"/>
        <v>44</v>
      </c>
    </row>
    <row r="56" spans="1:49" ht="36.75" customHeight="1" x14ac:dyDescent="0.2">
      <c r="A56" s="248" t="s">
        <v>244</v>
      </c>
      <c r="B56" s="225"/>
      <c r="C56" s="225"/>
      <c r="D56" s="225"/>
      <c r="E56" s="225"/>
      <c r="F56" s="126"/>
      <c r="G56" s="227" t="s">
        <v>55</v>
      </c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116"/>
      <c r="Z56" s="116"/>
      <c r="AA56" s="116"/>
      <c r="AB56" s="117"/>
      <c r="AC56" s="109"/>
      <c r="AD56" s="109">
        <v>4</v>
      </c>
      <c r="AE56" s="109"/>
      <c r="AF56" s="109"/>
      <c r="AG56" s="109">
        <v>36</v>
      </c>
      <c r="AH56" s="5">
        <v>36</v>
      </c>
      <c r="AI56" s="6"/>
      <c r="AJ56" s="5">
        <v>36</v>
      </c>
      <c r="AK56" s="5"/>
      <c r="AL56" s="5">
        <v>33</v>
      </c>
      <c r="AM56" s="5">
        <v>36</v>
      </c>
      <c r="AN56" s="5"/>
      <c r="AO56" s="5">
        <v>3</v>
      </c>
      <c r="AP56" s="5"/>
      <c r="AQ56" s="5"/>
      <c r="AR56" s="5"/>
      <c r="AS56" s="5"/>
      <c r="AT56" s="5">
        <v>36</v>
      </c>
      <c r="AU56" s="4"/>
      <c r="AV56" s="5"/>
      <c r="AW56" s="104">
        <f t="shared" si="21"/>
        <v>36</v>
      </c>
    </row>
    <row r="57" spans="1:49" ht="42.75" customHeight="1" x14ac:dyDescent="0.2">
      <c r="A57" s="246" t="s">
        <v>30</v>
      </c>
      <c r="B57" s="247"/>
      <c r="C57" s="247"/>
      <c r="D57" s="247"/>
      <c r="E57" s="247"/>
      <c r="F57" s="247"/>
      <c r="G57" s="227" t="s">
        <v>186</v>
      </c>
      <c r="H57" s="237"/>
      <c r="I57" s="237"/>
      <c r="J57" s="237"/>
      <c r="K57" s="237"/>
      <c r="L57" s="237"/>
      <c r="M57" s="237"/>
      <c r="N57" s="237"/>
      <c r="O57" s="237"/>
      <c r="P57" s="237"/>
      <c r="Q57" s="237"/>
      <c r="R57" s="237"/>
      <c r="S57" s="237"/>
      <c r="T57" s="237"/>
      <c r="U57" s="237"/>
      <c r="V57" s="237"/>
      <c r="W57" s="237"/>
      <c r="X57" s="237"/>
      <c r="Y57" s="237"/>
      <c r="Z57" s="237"/>
      <c r="AA57" s="237"/>
      <c r="AB57" s="238"/>
      <c r="AC57" s="108"/>
      <c r="AD57" s="108">
        <v>5</v>
      </c>
      <c r="AE57" s="108"/>
      <c r="AF57" s="108"/>
      <c r="AG57" s="108">
        <v>72</v>
      </c>
      <c r="AH57" s="5">
        <v>72</v>
      </c>
      <c r="AI57" s="6"/>
      <c r="AJ57" s="5">
        <v>72</v>
      </c>
      <c r="AK57" s="5"/>
      <c r="AL57" s="5">
        <v>71</v>
      </c>
      <c r="AM57" s="5">
        <v>72</v>
      </c>
      <c r="AN57" s="5"/>
      <c r="AO57" s="5">
        <v>1</v>
      </c>
      <c r="AP57" s="5"/>
      <c r="AQ57" s="5"/>
      <c r="AR57" s="5"/>
      <c r="AS57" s="5"/>
      <c r="AT57" s="5"/>
      <c r="AU57" s="4">
        <v>72</v>
      </c>
      <c r="AV57" s="5"/>
      <c r="AW57" s="104">
        <f>SUM(AQ57:AV57)</f>
        <v>72</v>
      </c>
    </row>
    <row r="58" spans="1:49" ht="42.75" customHeight="1" x14ac:dyDescent="0.2">
      <c r="A58" s="224"/>
      <c r="B58" s="249"/>
      <c r="C58" s="249"/>
      <c r="D58" s="249"/>
      <c r="E58" s="250"/>
      <c r="F58" s="115"/>
      <c r="G58" s="227" t="s">
        <v>202</v>
      </c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116"/>
      <c r="Z58" s="116"/>
      <c r="AA58" s="116"/>
      <c r="AB58" s="117"/>
      <c r="AC58" s="108"/>
      <c r="AD58" s="108"/>
      <c r="AE58" s="108">
        <v>5</v>
      </c>
      <c r="AF58" s="108"/>
      <c r="AG58" s="108">
        <v>24</v>
      </c>
      <c r="AH58" s="5">
        <v>24</v>
      </c>
      <c r="AI58" s="6"/>
      <c r="AJ58" s="5">
        <v>24</v>
      </c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4">
        <v>24</v>
      </c>
      <c r="AV58" s="5"/>
      <c r="AW58" s="104">
        <f>SUM(AQ58:AV58)</f>
        <v>24</v>
      </c>
    </row>
    <row r="59" spans="1:49" ht="58.5" customHeight="1" x14ac:dyDescent="0.2">
      <c r="A59" s="239" t="s">
        <v>24</v>
      </c>
      <c r="B59" s="240"/>
      <c r="C59" s="240"/>
      <c r="D59" s="240"/>
      <c r="E59" s="240"/>
      <c r="F59" s="240"/>
      <c r="G59" s="241" t="s">
        <v>259</v>
      </c>
      <c r="H59" s="242"/>
      <c r="I59" s="242"/>
      <c r="J59" s="242"/>
      <c r="K59" s="242"/>
      <c r="L59" s="242"/>
      <c r="M59" s="242"/>
      <c r="N59" s="242"/>
      <c r="O59" s="242"/>
      <c r="P59" s="242"/>
      <c r="Q59" s="242"/>
      <c r="R59" s="242"/>
      <c r="S59" s="242"/>
      <c r="T59" s="242"/>
      <c r="U59" s="242"/>
      <c r="V59" s="242"/>
      <c r="W59" s="242"/>
      <c r="X59" s="242"/>
      <c r="Y59" s="242"/>
      <c r="Z59" s="242"/>
      <c r="AA59" s="242"/>
      <c r="AB59" s="243"/>
      <c r="AC59" s="113"/>
      <c r="AD59" s="113" t="s">
        <v>36</v>
      </c>
      <c r="AE59" s="113" t="s">
        <v>35</v>
      </c>
      <c r="AF59" s="113"/>
      <c r="AG59" s="24">
        <f t="shared" ref="AG59:AW59" si="22">SUM(AG60:AG62)</f>
        <v>600</v>
      </c>
      <c r="AH59" s="24">
        <f t="shared" si="22"/>
        <v>0</v>
      </c>
      <c r="AI59" s="24">
        <f t="shared" si="22"/>
        <v>0</v>
      </c>
      <c r="AJ59" s="24">
        <f t="shared" si="22"/>
        <v>600</v>
      </c>
      <c r="AK59" s="24">
        <f t="shared" si="22"/>
        <v>0</v>
      </c>
      <c r="AL59" s="24">
        <f t="shared" si="22"/>
        <v>570</v>
      </c>
      <c r="AM59" s="24">
        <f t="shared" si="22"/>
        <v>576</v>
      </c>
      <c r="AN59" s="24">
        <f t="shared" si="22"/>
        <v>0</v>
      </c>
      <c r="AO59" s="24">
        <f t="shared" si="22"/>
        <v>4</v>
      </c>
      <c r="AP59" s="24">
        <f t="shared" si="22"/>
        <v>0</v>
      </c>
      <c r="AQ59" s="24">
        <f t="shared" si="22"/>
        <v>0</v>
      </c>
      <c r="AR59" s="24">
        <f t="shared" si="22"/>
        <v>72</v>
      </c>
      <c r="AS59" s="24">
        <f t="shared" si="22"/>
        <v>72</v>
      </c>
      <c r="AT59" s="24">
        <f t="shared" si="22"/>
        <v>108</v>
      </c>
      <c r="AU59" s="24">
        <f t="shared" si="22"/>
        <v>108</v>
      </c>
      <c r="AV59" s="24">
        <f t="shared" si="22"/>
        <v>240</v>
      </c>
      <c r="AW59" s="104">
        <f t="shared" si="22"/>
        <v>600</v>
      </c>
    </row>
    <row r="60" spans="1:49" ht="37.5" customHeight="1" x14ac:dyDescent="0.2">
      <c r="A60" s="244" t="s">
        <v>245</v>
      </c>
      <c r="B60" s="245"/>
      <c r="C60" s="245"/>
      <c r="D60" s="245"/>
      <c r="E60" s="245"/>
      <c r="F60" s="245"/>
      <c r="G60" s="227" t="s">
        <v>55</v>
      </c>
      <c r="H60" s="237"/>
      <c r="I60" s="237"/>
      <c r="J60" s="237"/>
      <c r="K60" s="237"/>
      <c r="L60" s="237"/>
      <c r="M60" s="237"/>
      <c r="N60" s="237"/>
      <c r="O60" s="237"/>
      <c r="P60" s="237"/>
      <c r="Q60" s="237"/>
      <c r="R60" s="237"/>
      <c r="S60" s="237"/>
      <c r="T60" s="237"/>
      <c r="U60" s="237"/>
      <c r="V60" s="237"/>
      <c r="W60" s="237"/>
      <c r="X60" s="237"/>
      <c r="Y60" s="237"/>
      <c r="Z60" s="237"/>
      <c r="AA60" s="237"/>
      <c r="AB60" s="238"/>
      <c r="AC60" s="33"/>
      <c r="AD60" s="33">
        <v>5</v>
      </c>
      <c r="AE60" s="33"/>
      <c r="AF60" s="33"/>
      <c r="AG60" s="33">
        <v>360</v>
      </c>
      <c r="AH60" s="18"/>
      <c r="AI60" s="26"/>
      <c r="AJ60" s="18">
        <v>360</v>
      </c>
      <c r="AK60" s="18"/>
      <c r="AL60" s="18">
        <v>357</v>
      </c>
      <c r="AM60" s="18">
        <v>360</v>
      </c>
      <c r="AN60" s="18"/>
      <c r="AO60" s="18">
        <v>3</v>
      </c>
      <c r="AP60" s="18"/>
      <c r="AQ60" s="18"/>
      <c r="AR60" s="18">
        <v>72</v>
      </c>
      <c r="AS60" s="18">
        <v>72</v>
      </c>
      <c r="AT60" s="18">
        <v>108</v>
      </c>
      <c r="AU60" s="18">
        <v>108</v>
      </c>
      <c r="AV60" s="28"/>
      <c r="AW60" s="104">
        <f>SUM(AQ60:AV60)</f>
        <v>360</v>
      </c>
    </row>
    <row r="61" spans="1:49" ht="42.75" customHeight="1" x14ac:dyDescent="0.2">
      <c r="A61" s="246" t="s">
        <v>31</v>
      </c>
      <c r="B61" s="247"/>
      <c r="C61" s="247"/>
      <c r="D61" s="247"/>
      <c r="E61" s="247"/>
      <c r="F61" s="247"/>
      <c r="G61" s="227" t="s">
        <v>246</v>
      </c>
      <c r="H61" s="237"/>
      <c r="I61" s="237"/>
      <c r="J61" s="237"/>
      <c r="K61" s="237"/>
      <c r="L61" s="237"/>
      <c r="M61" s="237"/>
      <c r="N61" s="237"/>
      <c r="O61" s="237"/>
      <c r="P61" s="237"/>
      <c r="Q61" s="237"/>
      <c r="R61" s="237"/>
      <c r="S61" s="237"/>
      <c r="T61" s="237"/>
      <c r="U61" s="237"/>
      <c r="V61" s="237"/>
      <c r="W61" s="237"/>
      <c r="X61" s="237"/>
      <c r="Y61" s="237"/>
      <c r="Z61" s="237"/>
      <c r="AA61" s="237"/>
      <c r="AB61" s="238"/>
      <c r="AC61" s="33"/>
      <c r="AD61" s="33">
        <v>6</v>
      </c>
      <c r="AE61" s="33"/>
      <c r="AF61" s="33"/>
      <c r="AG61" s="33">
        <v>216</v>
      </c>
      <c r="AH61" s="18"/>
      <c r="AI61" s="6"/>
      <c r="AJ61" s="18">
        <v>216</v>
      </c>
      <c r="AK61" s="5"/>
      <c r="AL61" s="5">
        <v>213</v>
      </c>
      <c r="AM61" s="5">
        <v>216</v>
      </c>
      <c r="AN61" s="5"/>
      <c r="AO61" s="5">
        <v>1</v>
      </c>
      <c r="AP61" s="18"/>
      <c r="AQ61" s="18"/>
      <c r="AR61" s="18"/>
      <c r="AS61" s="18"/>
      <c r="AT61" s="18"/>
      <c r="AU61" s="18"/>
      <c r="AV61" s="4">
        <v>216</v>
      </c>
      <c r="AW61" s="104">
        <f>SUM(AQ61:AV61)</f>
        <v>216</v>
      </c>
    </row>
    <row r="62" spans="1:49" ht="42.75" customHeight="1" x14ac:dyDescent="0.2">
      <c r="A62" s="224"/>
      <c r="B62" s="225"/>
      <c r="C62" s="225"/>
      <c r="D62" s="225"/>
      <c r="E62" s="226"/>
      <c r="F62" s="115"/>
      <c r="G62" s="227" t="s">
        <v>203</v>
      </c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116"/>
      <c r="Z62" s="116"/>
      <c r="AA62" s="116"/>
      <c r="AB62" s="117"/>
      <c r="AC62" s="33"/>
      <c r="AD62" s="33"/>
      <c r="AE62" s="33">
        <v>6</v>
      </c>
      <c r="AF62" s="33"/>
      <c r="AG62" s="33">
        <v>24</v>
      </c>
      <c r="AH62" s="18"/>
      <c r="AI62" s="6"/>
      <c r="AJ62" s="18">
        <v>24</v>
      </c>
      <c r="AK62" s="5"/>
      <c r="AL62" s="5"/>
      <c r="AM62" s="5"/>
      <c r="AN62" s="5"/>
      <c r="AO62" s="5"/>
      <c r="AP62" s="18"/>
      <c r="AQ62" s="18"/>
      <c r="AR62" s="18"/>
      <c r="AS62" s="18"/>
      <c r="AT62" s="18"/>
      <c r="AU62" s="18"/>
      <c r="AV62" s="4">
        <v>24</v>
      </c>
      <c r="AW62" s="104">
        <f>SUM(AQ62:AV62)</f>
        <v>24</v>
      </c>
    </row>
    <row r="63" spans="1:49" ht="21" customHeight="1" x14ac:dyDescent="0.2">
      <c r="A63" s="229" t="s">
        <v>32</v>
      </c>
      <c r="B63" s="230"/>
      <c r="C63" s="230"/>
      <c r="D63" s="230"/>
      <c r="E63" s="230"/>
      <c r="F63" s="230"/>
      <c r="G63" s="230"/>
      <c r="H63" s="230"/>
      <c r="I63" s="230"/>
      <c r="J63" s="230"/>
      <c r="K63" s="230"/>
      <c r="L63" s="230"/>
      <c r="M63" s="230"/>
      <c r="N63" s="230"/>
      <c r="O63" s="230"/>
      <c r="P63" s="230"/>
      <c r="Q63" s="230"/>
      <c r="R63" s="230"/>
      <c r="S63" s="230"/>
      <c r="T63" s="230"/>
      <c r="U63" s="230"/>
      <c r="V63" s="230"/>
      <c r="W63" s="230"/>
      <c r="X63" s="230"/>
      <c r="Y63" s="230"/>
      <c r="Z63" s="230"/>
      <c r="AA63" s="230"/>
      <c r="AB63" s="231"/>
      <c r="AC63" s="27">
        <v>5</v>
      </c>
      <c r="AD63" s="27">
        <v>31</v>
      </c>
      <c r="AE63" s="27">
        <v>12</v>
      </c>
      <c r="AF63" s="27">
        <v>1</v>
      </c>
      <c r="AG63" s="30">
        <f>AG8+AG24+AG31</f>
        <v>4182</v>
      </c>
      <c r="AH63" s="30">
        <f>AH8+AH24+AH31</f>
        <v>3582</v>
      </c>
      <c r="AI63" s="30">
        <f>AI8+AI24+AI31</f>
        <v>186</v>
      </c>
      <c r="AJ63" s="30">
        <f>AJ8+AJ24+AJ31+AV64+AV66</f>
        <v>4428</v>
      </c>
      <c r="AK63" s="30">
        <f t="shared" ref="AK63:AU63" si="23">AK8+AK24+AK31</f>
        <v>1302</v>
      </c>
      <c r="AL63" s="30">
        <f t="shared" si="23"/>
        <v>2552</v>
      </c>
      <c r="AM63" s="30">
        <f t="shared" si="23"/>
        <v>792</v>
      </c>
      <c r="AN63" s="30">
        <f t="shared" si="23"/>
        <v>0</v>
      </c>
      <c r="AO63" s="30">
        <f t="shared" si="23"/>
        <v>122</v>
      </c>
      <c r="AP63" s="30">
        <f t="shared" si="23"/>
        <v>20</v>
      </c>
      <c r="AQ63" s="30">
        <f t="shared" si="23"/>
        <v>612</v>
      </c>
      <c r="AR63" s="30">
        <f>AR8+AR24+AR31</f>
        <v>864</v>
      </c>
      <c r="AS63" s="30">
        <f t="shared" si="23"/>
        <v>612</v>
      </c>
      <c r="AT63" s="30">
        <f t="shared" si="23"/>
        <v>864</v>
      </c>
      <c r="AU63" s="30">
        <f t="shared" si="23"/>
        <v>612</v>
      </c>
      <c r="AV63" s="30">
        <f>AV8+AV24+AV31+144+216</f>
        <v>864</v>
      </c>
      <c r="AW63" s="104">
        <f>AW8+AW24+AW31+AV64+AV66</f>
        <v>4428</v>
      </c>
    </row>
    <row r="64" spans="1:49" ht="19.5" customHeight="1" x14ac:dyDescent="0.2">
      <c r="A64" s="232" t="s">
        <v>33</v>
      </c>
      <c r="B64" s="233"/>
      <c r="C64" s="233"/>
      <c r="D64" s="233"/>
      <c r="E64" s="233"/>
      <c r="F64" s="233"/>
      <c r="G64" s="234" t="s">
        <v>25</v>
      </c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35"/>
      <c r="T64" s="235"/>
      <c r="U64" s="235"/>
      <c r="V64" s="235"/>
      <c r="W64" s="235"/>
      <c r="X64" s="235"/>
      <c r="Y64" s="235"/>
      <c r="Z64" s="235"/>
      <c r="AA64" s="235"/>
      <c r="AB64" s="236"/>
      <c r="AC64" s="11"/>
      <c r="AD64" s="11"/>
      <c r="AE64" s="11"/>
      <c r="AF64" s="11"/>
      <c r="AG64" s="11"/>
      <c r="AH64" s="11"/>
      <c r="AI64" s="10"/>
      <c r="AJ64" s="17"/>
      <c r="AK64" s="17"/>
      <c r="AL64" s="17"/>
      <c r="AM64" s="17"/>
      <c r="AN64" s="17"/>
      <c r="AO64" s="17"/>
      <c r="AP64" s="17"/>
      <c r="AQ64" s="8"/>
      <c r="AR64" s="8"/>
      <c r="AS64" s="8"/>
      <c r="AT64" s="8"/>
      <c r="AU64" s="107"/>
      <c r="AV64" s="18">
        <v>144</v>
      </c>
      <c r="AW64" s="104"/>
    </row>
    <row r="65" spans="1:49" ht="19.5" customHeight="1" x14ac:dyDescent="0.2">
      <c r="A65" s="232" t="s">
        <v>85</v>
      </c>
      <c r="B65" s="233"/>
      <c r="C65" s="233"/>
      <c r="D65" s="233"/>
      <c r="E65" s="233"/>
      <c r="F65" s="233"/>
      <c r="G65" s="234" t="s">
        <v>53</v>
      </c>
      <c r="H65" s="237"/>
      <c r="I65" s="237"/>
      <c r="J65" s="237"/>
      <c r="K65" s="237"/>
      <c r="L65" s="237"/>
      <c r="M65" s="237"/>
      <c r="N65" s="237"/>
      <c r="O65" s="237"/>
      <c r="P65" s="237"/>
      <c r="Q65" s="237"/>
      <c r="R65" s="237"/>
      <c r="S65" s="237"/>
      <c r="T65" s="237"/>
      <c r="U65" s="237"/>
      <c r="V65" s="237"/>
      <c r="W65" s="237"/>
      <c r="X65" s="237"/>
      <c r="Y65" s="237"/>
      <c r="Z65" s="237"/>
      <c r="AA65" s="237"/>
      <c r="AB65" s="238"/>
      <c r="AC65" s="11"/>
      <c r="AD65" s="11"/>
      <c r="AE65" s="11"/>
      <c r="AF65" s="11"/>
      <c r="AG65" s="11"/>
      <c r="AH65" s="11"/>
      <c r="AI65" s="10"/>
      <c r="AJ65" s="17"/>
      <c r="AK65" s="17"/>
      <c r="AL65" s="17"/>
      <c r="AM65" s="17"/>
      <c r="AN65" s="17"/>
      <c r="AO65" s="17"/>
      <c r="AP65" s="17"/>
      <c r="AQ65" s="8"/>
      <c r="AR65" s="8"/>
      <c r="AS65" s="8"/>
      <c r="AT65" s="8"/>
      <c r="AU65" s="107"/>
      <c r="AV65" s="5" t="s">
        <v>247</v>
      </c>
      <c r="AW65" s="104"/>
    </row>
    <row r="66" spans="1:49" ht="36" customHeight="1" x14ac:dyDescent="0.2">
      <c r="A66" s="213" t="s">
        <v>54</v>
      </c>
      <c r="B66" s="214"/>
      <c r="C66" s="214"/>
      <c r="D66" s="214"/>
      <c r="E66" s="214"/>
      <c r="F66" s="214"/>
      <c r="G66" s="215" t="s">
        <v>250</v>
      </c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7"/>
      <c r="AC66" s="11"/>
      <c r="AD66" s="11"/>
      <c r="AE66" s="11"/>
      <c r="AF66" s="11"/>
      <c r="AG66" s="11"/>
      <c r="AH66" s="11"/>
      <c r="AI66" s="10"/>
      <c r="AJ66" s="17"/>
      <c r="AK66" s="17"/>
      <c r="AL66" s="17"/>
      <c r="AM66" s="17"/>
      <c r="AN66" s="17"/>
      <c r="AO66" s="17"/>
      <c r="AP66" s="17"/>
      <c r="AQ66" s="8"/>
      <c r="AR66" s="8"/>
      <c r="AS66" s="8"/>
      <c r="AT66" s="8"/>
      <c r="AU66" s="9"/>
      <c r="AV66" s="5">
        <v>216</v>
      </c>
    </row>
    <row r="67" spans="1:49" ht="36.75" customHeight="1" x14ac:dyDescent="0.2">
      <c r="A67" s="218" t="s">
        <v>72</v>
      </c>
      <c r="B67" s="219"/>
      <c r="C67" s="219"/>
      <c r="D67" s="219"/>
      <c r="E67" s="219"/>
      <c r="F67" s="219"/>
      <c r="G67" s="220" t="s">
        <v>251</v>
      </c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2"/>
      <c r="AC67" s="11"/>
      <c r="AD67" s="11"/>
      <c r="AE67" s="11"/>
      <c r="AF67" s="11"/>
      <c r="AG67" s="11"/>
      <c r="AH67" s="11"/>
      <c r="AI67" s="10"/>
      <c r="AJ67" s="17"/>
      <c r="AK67" s="17"/>
      <c r="AL67" s="17"/>
      <c r="AM67" s="17"/>
      <c r="AN67" s="17"/>
      <c r="AO67" s="17"/>
      <c r="AP67" s="17"/>
      <c r="AQ67" s="8"/>
      <c r="AR67" s="8"/>
      <c r="AS67" s="8"/>
      <c r="AT67" s="8"/>
      <c r="AU67" s="9"/>
      <c r="AV67" s="5" t="s">
        <v>208</v>
      </c>
    </row>
    <row r="68" spans="1:49" ht="34.5" customHeight="1" x14ac:dyDescent="0.2">
      <c r="A68" s="223" t="s">
        <v>73</v>
      </c>
      <c r="B68" s="223"/>
      <c r="C68" s="223"/>
      <c r="D68" s="223"/>
      <c r="E68" s="223"/>
      <c r="F68" s="223"/>
      <c r="G68" s="220" t="s">
        <v>252</v>
      </c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2"/>
      <c r="AC68" s="5"/>
      <c r="AD68" s="5"/>
      <c r="AE68" s="5"/>
      <c r="AF68" s="5"/>
      <c r="AG68" s="5"/>
      <c r="AH68" s="5"/>
      <c r="AI68" s="6"/>
      <c r="AJ68" s="16"/>
      <c r="AK68" s="16"/>
      <c r="AL68" s="16"/>
      <c r="AM68" s="16"/>
      <c r="AN68" s="16"/>
      <c r="AO68" s="16"/>
      <c r="AP68" s="16"/>
      <c r="AQ68" s="7"/>
      <c r="AR68" s="7"/>
      <c r="AS68" s="7"/>
      <c r="AT68" s="7"/>
      <c r="AU68" s="7"/>
      <c r="AV68" s="5" t="s">
        <v>209</v>
      </c>
      <c r="AW68" s="3"/>
    </row>
    <row r="69" spans="1:49" ht="12.75" customHeight="1" x14ac:dyDescent="0.2">
      <c r="A69" s="199" t="s">
        <v>81</v>
      </c>
      <c r="B69" s="199"/>
      <c r="C69" s="199"/>
      <c r="D69" s="199"/>
      <c r="E69" s="199"/>
      <c r="F69" s="199"/>
      <c r="G69" s="199"/>
      <c r="H69" s="199"/>
      <c r="I69" s="199"/>
      <c r="J69" s="199"/>
      <c r="K69" s="199"/>
      <c r="L69" s="199"/>
      <c r="M69" s="199"/>
      <c r="N69" s="199"/>
      <c r="O69" s="199"/>
      <c r="P69" s="199"/>
      <c r="Q69" s="199"/>
      <c r="R69" s="199"/>
      <c r="S69" s="199"/>
      <c r="T69" s="199"/>
      <c r="U69" s="199"/>
      <c r="V69" s="199"/>
      <c r="W69" s="199"/>
      <c r="X69" s="199"/>
      <c r="Y69" s="199"/>
      <c r="Z69" s="199"/>
      <c r="AA69" s="199"/>
      <c r="AB69" s="199"/>
      <c r="AC69" s="199"/>
      <c r="AD69" s="199"/>
      <c r="AE69" s="199"/>
      <c r="AF69" s="199"/>
      <c r="AG69" s="199"/>
      <c r="AH69" s="199"/>
      <c r="AI69" s="200"/>
      <c r="AJ69" s="203" t="s">
        <v>80</v>
      </c>
      <c r="AK69" s="191" t="s">
        <v>74</v>
      </c>
      <c r="AL69" s="192"/>
      <c r="AM69" s="192"/>
      <c r="AN69" s="192"/>
      <c r="AO69" s="192"/>
      <c r="AP69" s="193"/>
      <c r="AQ69" s="189">
        <f>AQ63</f>
        <v>612</v>
      </c>
      <c r="AR69" s="189">
        <f>AR63-AR60</f>
        <v>792</v>
      </c>
      <c r="AS69" s="189">
        <f>AS63-AS60</f>
        <v>540</v>
      </c>
      <c r="AT69" s="189">
        <f>AT63-AT60</f>
        <v>756</v>
      </c>
      <c r="AU69" s="189">
        <f>AU63-AU60-AU48</f>
        <v>468</v>
      </c>
      <c r="AV69" s="189">
        <f>AV63-AV61-AV62-AV64-AV66</f>
        <v>264</v>
      </c>
    </row>
    <row r="70" spans="1:49" ht="21" customHeight="1" x14ac:dyDescent="0.2">
      <c r="A70" s="201"/>
      <c r="B70" s="201"/>
      <c r="C70" s="201"/>
      <c r="D70" s="201"/>
      <c r="E70" s="201"/>
      <c r="F70" s="201"/>
      <c r="G70" s="201"/>
      <c r="H70" s="201"/>
      <c r="I70" s="20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/>
      <c r="AF70" s="201"/>
      <c r="AG70" s="201"/>
      <c r="AH70" s="201"/>
      <c r="AI70" s="202"/>
      <c r="AJ70" s="203"/>
      <c r="AK70" s="194"/>
      <c r="AL70" s="195"/>
      <c r="AM70" s="195"/>
      <c r="AN70" s="195"/>
      <c r="AO70" s="195"/>
      <c r="AP70" s="196"/>
      <c r="AQ70" s="190"/>
      <c r="AR70" s="190"/>
      <c r="AS70" s="190"/>
      <c r="AT70" s="190"/>
      <c r="AU70" s="190"/>
      <c r="AV70" s="190"/>
    </row>
    <row r="71" spans="1:49" ht="20.25" customHeight="1" x14ac:dyDescent="0.2">
      <c r="A71" s="201"/>
      <c r="B71" s="201"/>
      <c r="C71" s="201"/>
      <c r="D71" s="201"/>
      <c r="E71" s="201"/>
      <c r="F71" s="201"/>
      <c r="G71" s="201"/>
      <c r="H71" s="201"/>
      <c r="I71" s="20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/>
      <c r="AF71" s="201"/>
      <c r="AG71" s="201"/>
      <c r="AH71" s="201"/>
      <c r="AI71" s="202"/>
      <c r="AJ71" s="203"/>
      <c r="AK71" s="191" t="s">
        <v>75</v>
      </c>
      <c r="AL71" s="192"/>
      <c r="AM71" s="192"/>
      <c r="AN71" s="192"/>
      <c r="AO71" s="192"/>
      <c r="AP71" s="193"/>
      <c r="AQ71" s="190"/>
      <c r="AR71" s="190">
        <f>AR60</f>
        <v>72</v>
      </c>
      <c r="AS71" s="190">
        <f>AS60</f>
        <v>72</v>
      </c>
      <c r="AT71" s="190">
        <f>AT60+AT56</f>
        <v>144</v>
      </c>
      <c r="AU71" s="190">
        <f>AU60+AU48</f>
        <v>144</v>
      </c>
      <c r="AV71" s="190"/>
      <c r="AW71" s="130">
        <f>SUM(AR71:AU72)</f>
        <v>432</v>
      </c>
    </row>
    <row r="72" spans="1:49" ht="16.5" customHeight="1" x14ac:dyDescent="0.2">
      <c r="A72" s="201"/>
      <c r="B72" s="201"/>
      <c r="C72" s="201"/>
      <c r="D72" s="201"/>
      <c r="E72" s="201"/>
      <c r="F72" s="201"/>
      <c r="G72" s="201"/>
      <c r="H72" s="201"/>
      <c r="I72" s="20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2"/>
      <c r="AJ72" s="203"/>
      <c r="AK72" s="194"/>
      <c r="AL72" s="195"/>
      <c r="AM72" s="195"/>
      <c r="AN72" s="195"/>
      <c r="AO72" s="195"/>
      <c r="AP72" s="196"/>
      <c r="AQ72" s="190"/>
      <c r="AR72" s="190"/>
      <c r="AS72" s="190"/>
      <c r="AT72" s="190"/>
      <c r="AU72" s="190"/>
      <c r="AV72" s="190"/>
      <c r="AW72" s="130"/>
    </row>
    <row r="73" spans="1:49" ht="61.5" customHeight="1" x14ac:dyDescent="0.2">
      <c r="A73" s="204" t="s">
        <v>249</v>
      </c>
      <c r="B73" s="205"/>
      <c r="C73" s="205"/>
      <c r="D73" s="205"/>
      <c r="E73" s="205"/>
      <c r="F73" s="205"/>
      <c r="G73" s="205"/>
      <c r="H73" s="205"/>
      <c r="I73" s="205"/>
      <c r="J73" s="205"/>
      <c r="K73" s="205"/>
      <c r="L73" s="205"/>
      <c r="M73" s="205"/>
      <c r="N73" s="205"/>
      <c r="O73" s="205"/>
      <c r="P73" s="205"/>
      <c r="Q73" s="205"/>
      <c r="R73" s="205"/>
      <c r="S73" s="205"/>
      <c r="T73" s="205"/>
      <c r="U73" s="205"/>
      <c r="V73" s="205"/>
      <c r="W73" s="205"/>
      <c r="X73" s="205"/>
      <c r="Y73" s="205"/>
      <c r="Z73" s="205"/>
      <c r="AA73" s="205"/>
      <c r="AB73" s="205"/>
      <c r="AC73" s="205"/>
      <c r="AD73" s="205"/>
      <c r="AE73" s="205"/>
      <c r="AF73" s="205"/>
      <c r="AG73" s="205"/>
      <c r="AH73" s="205"/>
      <c r="AI73" s="206"/>
      <c r="AJ73" s="203"/>
      <c r="AK73" s="210" t="s">
        <v>90</v>
      </c>
      <c r="AL73" s="211"/>
      <c r="AM73" s="211"/>
      <c r="AN73" s="211"/>
      <c r="AO73" s="211"/>
      <c r="AP73" s="212"/>
      <c r="AQ73" s="29"/>
      <c r="AR73" s="29"/>
      <c r="AS73" s="29"/>
      <c r="AT73" s="29"/>
      <c r="AU73" s="29">
        <f>AU57+AU49</f>
        <v>144</v>
      </c>
      <c r="AV73" s="29">
        <f>AV61</f>
        <v>216</v>
      </c>
      <c r="AW73" s="130">
        <f>SUM(AU73:AV73)</f>
        <v>360</v>
      </c>
    </row>
    <row r="74" spans="1:49" ht="29.25" customHeight="1" x14ac:dyDescent="0.2">
      <c r="A74" s="204"/>
      <c r="B74" s="205"/>
      <c r="C74" s="205"/>
      <c r="D74" s="205"/>
      <c r="E74" s="205"/>
      <c r="F74" s="205"/>
      <c r="G74" s="205"/>
      <c r="H74" s="205"/>
      <c r="I74" s="205"/>
      <c r="J74" s="205"/>
      <c r="K74" s="205"/>
      <c r="L74" s="205"/>
      <c r="M74" s="205"/>
      <c r="N74" s="205"/>
      <c r="O74" s="205"/>
      <c r="P74" s="205"/>
      <c r="Q74" s="205"/>
      <c r="R74" s="205"/>
      <c r="S74" s="205"/>
      <c r="T74" s="205"/>
      <c r="U74" s="205"/>
      <c r="V74" s="205"/>
      <c r="W74" s="205"/>
      <c r="X74" s="205"/>
      <c r="Y74" s="205"/>
      <c r="Z74" s="205"/>
      <c r="AA74" s="205"/>
      <c r="AB74" s="205"/>
      <c r="AC74" s="205"/>
      <c r="AD74" s="205"/>
      <c r="AE74" s="205"/>
      <c r="AF74" s="205"/>
      <c r="AG74" s="205"/>
      <c r="AH74" s="205"/>
      <c r="AI74" s="206"/>
      <c r="AJ74" s="203"/>
      <c r="AK74" s="210" t="s">
        <v>76</v>
      </c>
      <c r="AL74" s="211"/>
      <c r="AM74" s="211"/>
      <c r="AN74" s="211"/>
      <c r="AO74" s="211"/>
      <c r="AP74" s="212"/>
      <c r="AQ74" s="29"/>
      <c r="AR74" s="29"/>
      <c r="AS74" s="29"/>
      <c r="AT74" s="29"/>
      <c r="AU74" s="29"/>
      <c r="AV74" s="18">
        <f>AV64</f>
        <v>144</v>
      </c>
    </row>
    <row r="75" spans="1:49" ht="17.25" customHeight="1" x14ac:dyDescent="0.2">
      <c r="A75" s="204"/>
      <c r="B75" s="205"/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  <c r="T75" s="205"/>
      <c r="U75" s="205"/>
      <c r="V75" s="205"/>
      <c r="W75" s="205"/>
      <c r="X75" s="205"/>
      <c r="Y75" s="205"/>
      <c r="Z75" s="205"/>
      <c r="AA75" s="205"/>
      <c r="AB75" s="205"/>
      <c r="AC75" s="205"/>
      <c r="AD75" s="205"/>
      <c r="AE75" s="205"/>
      <c r="AF75" s="205"/>
      <c r="AG75" s="205"/>
      <c r="AH75" s="205"/>
      <c r="AI75" s="206"/>
      <c r="AJ75" s="203"/>
      <c r="AK75" s="210" t="s">
        <v>77</v>
      </c>
      <c r="AL75" s="211"/>
      <c r="AM75" s="211"/>
      <c r="AN75" s="211"/>
      <c r="AO75" s="211"/>
      <c r="AP75" s="212"/>
      <c r="AQ75" s="33"/>
      <c r="AR75" s="33">
        <v>2</v>
      </c>
      <c r="AS75" s="33"/>
      <c r="AT75" s="33">
        <v>4</v>
      </c>
      <c r="AU75" s="33">
        <v>1</v>
      </c>
      <c r="AV75" s="33">
        <v>2</v>
      </c>
    </row>
    <row r="76" spans="1:49" ht="20.25" customHeight="1" x14ac:dyDescent="0.2">
      <c r="A76" s="204"/>
      <c r="B76" s="205"/>
      <c r="C76" s="205"/>
      <c r="D76" s="205"/>
      <c r="E76" s="205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205"/>
      <c r="AH76" s="205"/>
      <c r="AI76" s="206"/>
      <c r="AJ76" s="203"/>
      <c r="AK76" s="210" t="s">
        <v>86</v>
      </c>
      <c r="AL76" s="211"/>
      <c r="AM76" s="211"/>
      <c r="AN76" s="211"/>
      <c r="AO76" s="211"/>
      <c r="AP76" s="212"/>
      <c r="AQ76" s="33"/>
      <c r="AR76" s="33"/>
      <c r="AS76" s="33"/>
      <c r="AT76" s="33"/>
      <c r="AU76" s="33">
        <v>2</v>
      </c>
      <c r="AV76" s="33">
        <v>1</v>
      </c>
    </row>
    <row r="77" spans="1:49" ht="12" customHeight="1" x14ac:dyDescent="0.2">
      <c r="A77" s="204"/>
      <c r="B77" s="205"/>
      <c r="C77" s="205"/>
      <c r="D77" s="205"/>
      <c r="E77" s="205"/>
      <c r="F77" s="205"/>
      <c r="G77" s="205"/>
      <c r="H77" s="205"/>
      <c r="I77" s="205"/>
      <c r="J77" s="205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205"/>
      <c r="AC77" s="205"/>
      <c r="AD77" s="205"/>
      <c r="AE77" s="205"/>
      <c r="AF77" s="205"/>
      <c r="AG77" s="205"/>
      <c r="AH77" s="205"/>
      <c r="AI77" s="206"/>
      <c r="AJ77" s="203"/>
      <c r="AK77" s="191" t="s">
        <v>78</v>
      </c>
      <c r="AL77" s="192"/>
      <c r="AM77" s="192"/>
      <c r="AN77" s="192"/>
      <c r="AO77" s="192"/>
      <c r="AP77" s="193"/>
      <c r="AQ77" s="184">
        <v>3</v>
      </c>
      <c r="AR77" s="184">
        <v>8</v>
      </c>
      <c r="AS77" s="184">
        <v>2</v>
      </c>
      <c r="AT77" s="184">
        <v>7</v>
      </c>
      <c r="AU77" s="184">
        <v>5</v>
      </c>
      <c r="AV77" s="197">
        <v>6</v>
      </c>
    </row>
    <row r="78" spans="1:49" ht="14.25" customHeight="1" x14ac:dyDescent="0.2">
      <c r="A78" s="204"/>
      <c r="B78" s="205"/>
      <c r="C78" s="205"/>
      <c r="D78" s="205"/>
      <c r="E78" s="205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  <c r="AF78" s="205"/>
      <c r="AG78" s="205"/>
      <c r="AH78" s="205"/>
      <c r="AI78" s="206"/>
      <c r="AJ78" s="203"/>
      <c r="AK78" s="194"/>
      <c r="AL78" s="195"/>
      <c r="AM78" s="195"/>
      <c r="AN78" s="195"/>
      <c r="AO78" s="195"/>
      <c r="AP78" s="196"/>
      <c r="AQ78" s="188"/>
      <c r="AR78" s="188"/>
      <c r="AS78" s="188"/>
      <c r="AT78" s="188"/>
      <c r="AU78" s="188"/>
      <c r="AV78" s="198"/>
    </row>
    <row r="79" spans="1:49" ht="12.75" customHeight="1" x14ac:dyDescent="0.2">
      <c r="A79" s="204"/>
      <c r="B79" s="205"/>
      <c r="C79" s="205"/>
      <c r="D79" s="205"/>
      <c r="E79" s="205"/>
      <c r="F79" s="205"/>
      <c r="G79" s="205"/>
      <c r="H79" s="205"/>
      <c r="I79" s="205"/>
      <c r="J79" s="205"/>
      <c r="K79" s="205"/>
      <c r="L79" s="205"/>
      <c r="M79" s="205"/>
      <c r="N79" s="205"/>
      <c r="O79" s="205"/>
      <c r="P79" s="205"/>
      <c r="Q79" s="205"/>
      <c r="R79" s="205"/>
      <c r="S79" s="205"/>
      <c r="T79" s="205"/>
      <c r="U79" s="205"/>
      <c r="V79" s="205"/>
      <c r="W79" s="205"/>
      <c r="X79" s="205"/>
      <c r="Y79" s="205"/>
      <c r="Z79" s="205"/>
      <c r="AA79" s="205"/>
      <c r="AB79" s="205"/>
      <c r="AC79" s="205"/>
      <c r="AD79" s="205"/>
      <c r="AE79" s="205"/>
      <c r="AF79" s="205"/>
      <c r="AG79" s="205"/>
      <c r="AH79" s="205"/>
      <c r="AI79" s="206"/>
      <c r="AJ79" s="203"/>
      <c r="AK79" s="191" t="s">
        <v>79</v>
      </c>
      <c r="AL79" s="192"/>
      <c r="AM79" s="192"/>
      <c r="AN79" s="192"/>
      <c r="AO79" s="192"/>
      <c r="AP79" s="193"/>
      <c r="AQ79" s="184">
        <v>1</v>
      </c>
      <c r="AR79" s="184"/>
      <c r="AS79" s="184">
        <v>1</v>
      </c>
      <c r="AT79" s="184">
        <v>1</v>
      </c>
      <c r="AU79" s="184">
        <v>1</v>
      </c>
      <c r="AV79" s="186">
        <v>1</v>
      </c>
    </row>
    <row r="80" spans="1:49" ht="13.5" customHeight="1" thickBot="1" x14ac:dyDescent="0.25">
      <c r="A80" s="207"/>
      <c r="B80" s="208"/>
      <c r="C80" s="208"/>
      <c r="D80" s="208"/>
      <c r="E80" s="208"/>
      <c r="F80" s="208"/>
      <c r="G80" s="208"/>
      <c r="H80" s="208"/>
      <c r="I80" s="208"/>
      <c r="J80" s="208"/>
      <c r="K80" s="208"/>
      <c r="L80" s="208"/>
      <c r="M80" s="208"/>
      <c r="N80" s="208"/>
      <c r="O80" s="208"/>
      <c r="P80" s="208"/>
      <c r="Q80" s="208"/>
      <c r="R80" s="208"/>
      <c r="S80" s="208"/>
      <c r="T80" s="208"/>
      <c r="U80" s="208"/>
      <c r="V80" s="208"/>
      <c r="W80" s="208"/>
      <c r="X80" s="208"/>
      <c r="Y80" s="208"/>
      <c r="Z80" s="208"/>
      <c r="AA80" s="208"/>
      <c r="AB80" s="208"/>
      <c r="AC80" s="208"/>
      <c r="AD80" s="208"/>
      <c r="AE80" s="208"/>
      <c r="AF80" s="208"/>
      <c r="AG80" s="208"/>
      <c r="AH80" s="208"/>
      <c r="AI80" s="209"/>
      <c r="AJ80" s="203"/>
      <c r="AK80" s="194"/>
      <c r="AL80" s="195"/>
      <c r="AM80" s="195"/>
      <c r="AN80" s="195"/>
      <c r="AO80" s="195"/>
      <c r="AP80" s="196"/>
      <c r="AQ80" s="185"/>
      <c r="AR80" s="185"/>
      <c r="AS80" s="185"/>
      <c r="AT80" s="185"/>
      <c r="AU80" s="185"/>
      <c r="AV80" s="187"/>
    </row>
    <row r="81" spans="43:49" x14ac:dyDescent="0.2">
      <c r="AR81" s="1"/>
      <c r="AS81" s="1"/>
      <c r="AT81" s="1"/>
      <c r="AU81" s="1"/>
      <c r="AV81" s="1"/>
      <c r="AW81" s="1"/>
    </row>
    <row r="82" spans="43:49" ht="18.75" x14ac:dyDescent="0.2">
      <c r="AQ82" s="38"/>
      <c r="AR82" s="38"/>
      <c r="AS82" s="38"/>
      <c r="AT82" s="38"/>
      <c r="AU82" s="38"/>
      <c r="AV82" s="38"/>
    </row>
    <row r="83" spans="43:49" x14ac:dyDescent="0.2">
      <c r="AR83" s="1"/>
      <c r="AS83" s="1"/>
      <c r="AT83" s="1"/>
      <c r="AU83" s="1"/>
      <c r="AV83" s="1"/>
    </row>
    <row r="84" spans="43:49" x14ac:dyDescent="0.2">
      <c r="AR84" s="1"/>
      <c r="AS84" s="1"/>
      <c r="AT84" s="1"/>
      <c r="AU84" s="1"/>
      <c r="AV84" s="1"/>
    </row>
    <row r="85" spans="43:49" x14ac:dyDescent="0.2">
      <c r="AR85" s="1"/>
      <c r="AS85" s="1"/>
      <c r="AT85" s="1"/>
      <c r="AU85" s="1"/>
      <c r="AV85" s="1"/>
      <c r="AW85" s="1"/>
    </row>
    <row r="86" spans="43:49" x14ac:dyDescent="0.2">
      <c r="AR86" s="1"/>
      <c r="AS86" s="1"/>
      <c r="AT86" s="1"/>
      <c r="AU86" s="1"/>
      <c r="AV86" s="1"/>
    </row>
    <row r="87" spans="43:49" x14ac:dyDescent="0.2">
      <c r="AR87" s="1"/>
      <c r="AS87" s="1"/>
      <c r="AT87" s="1"/>
      <c r="AU87" s="1"/>
      <c r="AV87" s="1"/>
    </row>
    <row r="88" spans="43:49" x14ac:dyDescent="0.2">
      <c r="AR88" s="1"/>
      <c r="AS88" s="1"/>
      <c r="AT88" s="1"/>
      <c r="AU88" s="1"/>
      <c r="AV88" s="1"/>
    </row>
    <row r="89" spans="43:49" x14ac:dyDescent="0.2">
      <c r="AR89" s="1"/>
      <c r="AS89" s="1"/>
      <c r="AT89" s="1"/>
      <c r="AU89" s="1"/>
      <c r="AV89" s="1"/>
    </row>
    <row r="90" spans="43:49" x14ac:dyDescent="0.2">
      <c r="AR90" s="1"/>
      <c r="AS90" s="1"/>
      <c r="AT90" s="1"/>
      <c r="AU90" s="1"/>
      <c r="AV90" s="1"/>
    </row>
    <row r="91" spans="43:49" x14ac:dyDescent="0.2">
      <c r="AR91" s="1"/>
      <c r="AS91" s="1"/>
      <c r="AT91" s="1"/>
      <c r="AU91" s="1"/>
      <c r="AV91" s="1"/>
    </row>
    <row r="92" spans="43:49" x14ac:dyDescent="0.2">
      <c r="AR92" s="1"/>
      <c r="AS92" s="1"/>
      <c r="AT92" s="1"/>
      <c r="AU92" s="1"/>
      <c r="AV92" s="1"/>
    </row>
    <row r="93" spans="43:49" x14ac:dyDescent="0.2">
      <c r="AR93" s="1"/>
      <c r="AS93" s="1"/>
      <c r="AT93" s="1"/>
      <c r="AU93" s="1"/>
      <c r="AV93" s="1"/>
    </row>
    <row r="94" spans="43:49" x14ac:dyDescent="0.2">
      <c r="AR94" s="1"/>
      <c r="AS94" s="1"/>
      <c r="AT94" s="1"/>
      <c r="AU94" s="1"/>
      <c r="AV94" s="1"/>
    </row>
    <row r="95" spans="43:49" x14ac:dyDescent="0.2">
      <c r="AR95" s="1"/>
      <c r="AS95" s="1"/>
      <c r="AT95" s="1"/>
      <c r="AU95" s="1"/>
      <c r="AV95" s="1"/>
    </row>
    <row r="96" spans="43:49" x14ac:dyDescent="0.2">
      <c r="AR96" s="1"/>
      <c r="AS96" s="1"/>
      <c r="AT96" s="1"/>
      <c r="AU96" s="1"/>
      <c r="AV96" s="1"/>
    </row>
    <row r="97" spans="44:48" x14ac:dyDescent="0.2">
      <c r="AR97" s="1"/>
      <c r="AS97" s="1"/>
      <c r="AT97" s="1"/>
      <c r="AU97" s="1"/>
      <c r="AV97" s="1"/>
    </row>
    <row r="98" spans="44:48" x14ac:dyDescent="0.2">
      <c r="AR98" s="1"/>
      <c r="AS98" s="1"/>
      <c r="AT98" s="1"/>
      <c r="AU98" s="1"/>
      <c r="AV98" s="1"/>
    </row>
    <row r="99" spans="44:48" x14ac:dyDescent="0.2">
      <c r="AR99" s="1"/>
      <c r="AS99" s="1"/>
      <c r="AT99" s="1"/>
      <c r="AU99" s="1"/>
      <c r="AV99" s="1"/>
    </row>
    <row r="100" spans="44:48" x14ac:dyDescent="0.2">
      <c r="AR100" s="1"/>
      <c r="AS100" s="1"/>
      <c r="AT100" s="1"/>
      <c r="AU100" s="1"/>
      <c r="AV100" s="1"/>
    </row>
    <row r="101" spans="44:48" x14ac:dyDescent="0.2">
      <c r="AR101" s="1"/>
      <c r="AS101" s="1"/>
      <c r="AT101" s="1"/>
      <c r="AU101" s="1"/>
      <c r="AV101" s="1"/>
    </row>
    <row r="102" spans="44:48" x14ac:dyDescent="0.2">
      <c r="AR102" s="1"/>
      <c r="AS102" s="1"/>
      <c r="AT102" s="1"/>
      <c r="AU102" s="1"/>
      <c r="AV102" s="1"/>
    </row>
    <row r="103" spans="44:48" x14ac:dyDescent="0.2">
      <c r="AR103" s="1"/>
      <c r="AS103" s="1"/>
      <c r="AT103" s="1"/>
      <c r="AU103" s="1"/>
      <c r="AV103" s="1"/>
    </row>
    <row r="104" spans="44:48" x14ac:dyDescent="0.2">
      <c r="AR104" s="1"/>
      <c r="AS104" s="1"/>
      <c r="AT104" s="1"/>
      <c r="AU104" s="1"/>
      <c r="AV104" s="1"/>
    </row>
    <row r="105" spans="44:48" x14ac:dyDescent="0.2">
      <c r="AR105" s="1"/>
      <c r="AS105" s="1"/>
      <c r="AT105" s="1"/>
      <c r="AU105" s="1"/>
      <c r="AV105" s="1"/>
    </row>
    <row r="106" spans="44:48" x14ac:dyDescent="0.2">
      <c r="AR106" s="1"/>
      <c r="AS106" s="1"/>
      <c r="AT106" s="1"/>
      <c r="AU106" s="1"/>
      <c r="AV106" s="1"/>
    </row>
    <row r="107" spans="44:48" x14ac:dyDescent="0.2">
      <c r="AR107" s="1"/>
      <c r="AS107" s="1"/>
      <c r="AT107" s="1"/>
      <c r="AU107" s="1"/>
      <c r="AV107" s="1"/>
    </row>
    <row r="108" spans="44:48" x14ac:dyDescent="0.2">
      <c r="AR108" s="1"/>
      <c r="AS108" s="1"/>
      <c r="AT108" s="1"/>
      <c r="AU108" s="1"/>
      <c r="AV108" s="1"/>
    </row>
    <row r="109" spans="44:48" x14ac:dyDescent="0.2">
      <c r="AR109" s="1"/>
      <c r="AS109" s="1"/>
      <c r="AT109" s="1"/>
      <c r="AU109" s="1"/>
      <c r="AV109" s="1"/>
    </row>
    <row r="110" spans="44:48" x14ac:dyDescent="0.2">
      <c r="AR110" s="1"/>
      <c r="AS110" s="1"/>
      <c r="AT110" s="1"/>
      <c r="AU110" s="1"/>
      <c r="AV110" s="1"/>
    </row>
    <row r="111" spans="44:48" x14ac:dyDescent="0.2">
      <c r="AR111" s="1"/>
      <c r="AS111" s="1"/>
      <c r="AT111" s="1"/>
      <c r="AU111" s="1"/>
      <c r="AV111" s="1"/>
    </row>
    <row r="112" spans="44:48" x14ac:dyDescent="0.2">
      <c r="AR112" s="1"/>
      <c r="AS112" s="1"/>
      <c r="AT112" s="1"/>
      <c r="AU112" s="1"/>
      <c r="AV112" s="1"/>
    </row>
    <row r="113" spans="44:48" x14ac:dyDescent="0.2">
      <c r="AR113" s="1"/>
      <c r="AS113" s="1"/>
      <c r="AT113" s="1"/>
      <c r="AU113" s="1"/>
      <c r="AV113" s="1"/>
    </row>
    <row r="114" spans="44:48" x14ac:dyDescent="0.2">
      <c r="AR114" s="1"/>
      <c r="AS114" s="1"/>
      <c r="AT114" s="1"/>
      <c r="AU114" s="1"/>
      <c r="AV114" s="1"/>
    </row>
    <row r="115" spans="44:48" x14ac:dyDescent="0.2">
      <c r="AR115" s="1"/>
      <c r="AS115" s="1"/>
      <c r="AT115" s="1"/>
      <c r="AU115" s="1"/>
      <c r="AV115" s="1"/>
    </row>
    <row r="116" spans="44:48" x14ac:dyDescent="0.2">
      <c r="AR116" s="1"/>
      <c r="AS116" s="1"/>
      <c r="AT116" s="1"/>
      <c r="AU116" s="1"/>
      <c r="AV116" s="1"/>
    </row>
    <row r="117" spans="44:48" x14ac:dyDescent="0.2">
      <c r="AR117" s="1"/>
      <c r="AS117" s="1"/>
      <c r="AT117" s="1"/>
      <c r="AU117" s="1"/>
      <c r="AV117" s="1"/>
    </row>
    <row r="118" spans="44:48" x14ac:dyDescent="0.2">
      <c r="AR118" s="1"/>
      <c r="AS118" s="1"/>
      <c r="AT118" s="1"/>
      <c r="AU118" s="1"/>
      <c r="AV118" s="1"/>
    </row>
    <row r="119" spans="44:48" x14ac:dyDescent="0.2">
      <c r="AR119" s="1"/>
      <c r="AS119" s="1"/>
      <c r="AT119" s="1"/>
      <c r="AU119" s="1"/>
      <c r="AV119" s="1"/>
    </row>
    <row r="120" spans="44:48" x14ac:dyDescent="0.2">
      <c r="AR120" s="1"/>
      <c r="AS120" s="1"/>
      <c r="AT120" s="1"/>
      <c r="AU120" s="1"/>
      <c r="AV120" s="1"/>
    </row>
    <row r="121" spans="44:48" x14ac:dyDescent="0.2">
      <c r="AR121" s="1"/>
      <c r="AS121" s="1"/>
      <c r="AT121" s="1"/>
      <c r="AU121" s="1"/>
      <c r="AV121" s="1"/>
    </row>
    <row r="122" spans="44:48" x14ac:dyDescent="0.2">
      <c r="AR122" s="1"/>
      <c r="AS122" s="1"/>
      <c r="AT122" s="1"/>
      <c r="AU122" s="1"/>
      <c r="AV122" s="1"/>
    </row>
    <row r="123" spans="44:48" x14ac:dyDescent="0.2">
      <c r="AR123" s="1"/>
      <c r="AS123" s="1"/>
      <c r="AT123" s="1"/>
      <c r="AU123" s="1"/>
      <c r="AV123" s="1"/>
    </row>
    <row r="124" spans="44:48" x14ac:dyDescent="0.2">
      <c r="AR124" s="1"/>
      <c r="AS124" s="1"/>
      <c r="AT124" s="1"/>
      <c r="AU124" s="1"/>
      <c r="AV124" s="1"/>
    </row>
    <row r="125" spans="44:48" x14ac:dyDescent="0.2">
      <c r="AR125" s="1"/>
      <c r="AS125" s="1"/>
      <c r="AT125" s="1"/>
      <c r="AU125" s="1"/>
      <c r="AV125" s="1"/>
    </row>
    <row r="126" spans="44:48" x14ac:dyDescent="0.2">
      <c r="AR126" s="1"/>
      <c r="AS126" s="1"/>
      <c r="AT126" s="1"/>
      <c r="AU126" s="1"/>
      <c r="AV126" s="1"/>
    </row>
    <row r="127" spans="44:48" x14ac:dyDescent="0.2">
      <c r="AR127" s="1"/>
      <c r="AS127" s="1"/>
      <c r="AT127" s="1"/>
      <c r="AU127" s="1"/>
      <c r="AV127" s="1"/>
    </row>
    <row r="128" spans="44:48" x14ac:dyDescent="0.2">
      <c r="AR128" s="1"/>
      <c r="AS128" s="1"/>
      <c r="AT128" s="1"/>
      <c r="AU128" s="1"/>
      <c r="AV128" s="1"/>
    </row>
    <row r="129" spans="44:48" x14ac:dyDescent="0.2">
      <c r="AR129" s="1"/>
      <c r="AS129" s="1"/>
      <c r="AT129" s="1"/>
      <c r="AU129" s="1"/>
      <c r="AV129" s="1"/>
    </row>
    <row r="130" spans="44:48" x14ac:dyDescent="0.2">
      <c r="AR130" s="1"/>
      <c r="AS130" s="1"/>
      <c r="AT130" s="1"/>
      <c r="AU130" s="1"/>
      <c r="AV130" s="1"/>
    </row>
    <row r="131" spans="44:48" x14ac:dyDescent="0.2">
      <c r="AR131" s="1"/>
      <c r="AS131" s="1"/>
      <c r="AT131" s="1"/>
      <c r="AU131" s="1"/>
      <c r="AV131" s="1"/>
    </row>
    <row r="132" spans="44:48" x14ac:dyDescent="0.2">
      <c r="AR132" s="1"/>
      <c r="AS132" s="1"/>
      <c r="AT132" s="1"/>
      <c r="AU132" s="1"/>
      <c r="AV132" s="1"/>
    </row>
    <row r="133" spans="44:48" x14ac:dyDescent="0.2">
      <c r="AR133" s="1"/>
      <c r="AS133" s="1"/>
      <c r="AT133" s="1"/>
      <c r="AU133" s="1"/>
      <c r="AV133" s="1"/>
    </row>
    <row r="134" spans="44:48" x14ac:dyDescent="0.2">
      <c r="AR134" s="1"/>
      <c r="AS134" s="1"/>
      <c r="AT134" s="1"/>
      <c r="AU134" s="1"/>
      <c r="AV134" s="1"/>
    </row>
    <row r="135" spans="44:48" x14ac:dyDescent="0.2">
      <c r="AR135" s="1"/>
      <c r="AS135" s="1"/>
      <c r="AT135" s="1"/>
      <c r="AU135" s="1"/>
      <c r="AV135" s="1"/>
    </row>
    <row r="136" spans="44:48" x14ac:dyDescent="0.2">
      <c r="AR136" s="1"/>
      <c r="AS136" s="1"/>
      <c r="AT136" s="1"/>
      <c r="AU136" s="1"/>
      <c r="AV136" s="1"/>
    </row>
    <row r="137" spans="44:48" x14ac:dyDescent="0.2">
      <c r="AR137" s="1"/>
      <c r="AS137" s="1"/>
      <c r="AT137" s="1"/>
      <c r="AU137" s="1"/>
      <c r="AV137" s="1"/>
    </row>
    <row r="138" spans="44:48" x14ac:dyDescent="0.2">
      <c r="AR138" s="1"/>
      <c r="AS138" s="1"/>
      <c r="AT138" s="1"/>
      <c r="AU138" s="1"/>
      <c r="AV138" s="1"/>
    </row>
    <row r="139" spans="44:48" x14ac:dyDescent="0.2">
      <c r="AR139" s="1"/>
      <c r="AS139" s="1"/>
      <c r="AT139" s="1"/>
      <c r="AU139" s="1"/>
      <c r="AV139" s="1"/>
    </row>
    <row r="140" spans="44:48" x14ac:dyDescent="0.2">
      <c r="AR140" s="1"/>
      <c r="AS140" s="1"/>
      <c r="AT140" s="1"/>
      <c r="AU140" s="1"/>
      <c r="AV140" s="1"/>
    </row>
    <row r="141" spans="44:48" x14ac:dyDescent="0.2">
      <c r="AR141" s="1"/>
      <c r="AS141" s="1"/>
      <c r="AT141" s="1"/>
      <c r="AU141" s="1"/>
      <c r="AV141" s="1"/>
    </row>
    <row r="142" spans="44:48" x14ac:dyDescent="0.2">
      <c r="AR142" s="1"/>
      <c r="AS142" s="1"/>
      <c r="AT142" s="1"/>
      <c r="AU142" s="1"/>
      <c r="AV142" s="1"/>
    </row>
    <row r="143" spans="44:48" x14ac:dyDescent="0.2">
      <c r="AR143" s="1"/>
      <c r="AS143" s="1"/>
      <c r="AT143" s="1"/>
      <c r="AU143" s="1"/>
      <c r="AV143" s="1"/>
    </row>
    <row r="144" spans="44:48" x14ac:dyDescent="0.2">
      <c r="AR144" s="1"/>
      <c r="AS144" s="1"/>
      <c r="AT144" s="1"/>
      <c r="AU144" s="1"/>
      <c r="AV144" s="1"/>
    </row>
    <row r="145" spans="44:48" x14ac:dyDescent="0.2">
      <c r="AR145" s="1"/>
      <c r="AS145" s="1"/>
      <c r="AT145" s="1"/>
      <c r="AU145" s="1"/>
      <c r="AV145" s="1"/>
    </row>
    <row r="146" spans="44:48" x14ac:dyDescent="0.2">
      <c r="AR146" s="1"/>
      <c r="AS146" s="1"/>
      <c r="AT146" s="1"/>
      <c r="AU146" s="1"/>
      <c r="AV146" s="1"/>
    </row>
    <row r="147" spans="44:48" x14ac:dyDescent="0.2">
      <c r="AR147" s="1"/>
      <c r="AS147" s="1"/>
      <c r="AT147" s="1"/>
      <c r="AU147" s="1"/>
      <c r="AV147" s="1"/>
    </row>
    <row r="148" spans="44:48" x14ac:dyDescent="0.2">
      <c r="AR148" s="1"/>
      <c r="AS148" s="1"/>
      <c r="AT148" s="1"/>
      <c r="AU148" s="1"/>
      <c r="AV148" s="1"/>
    </row>
    <row r="149" spans="44:48" x14ac:dyDescent="0.2">
      <c r="AR149" s="1"/>
      <c r="AS149" s="1"/>
      <c r="AT149" s="1"/>
      <c r="AU149" s="1"/>
      <c r="AV149" s="1"/>
    </row>
    <row r="150" spans="44:48" x14ac:dyDescent="0.2">
      <c r="AR150" s="1"/>
      <c r="AS150" s="1"/>
      <c r="AT150" s="1"/>
      <c r="AU150" s="1"/>
      <c r="AV150" s="1"/>
    </row>
    <row r="151" spans="44:48" x14ac:dyDescent="0.2">
      <c r="AR151" s="1"/>
      <c r="AS151" s="1"/>
      <c r="AT151" s="1"/>
      <c r="AU151" s="1"/>
      <c r="AV151" s="1"/>
    </row>
    <row r="152" spans="44:48" x14ac:dyDescent="0.2">
      <c r="AR152" s="1"/>
      <c r="AS152" s="1"/>
      <c r="AT152" s="1"/>
      <c r="AU152" s="1"/>
      <c r="AV152" s="1"/>
    </row>
    <row r="153" spans="44:48" x14ac:dyDescent="0.2">
      <c r="AR153" s="1"/>
      <c r="AS153" s="1"/>
      <c r="AT153" s="1"/>
      <c r="AU153" s="1"/>
      <c r="AV153" s="1"/>
    </row>
  </sheetData>
  <mergeCells count="193">
    <mergeCell ref="A1:AV1"/>
    <mergeCell ref="A2:F6"/>
    <mergeCell ref="G2:AB6"/>
    <mergeCell ref="AC2:AF4"/>
    <mergeCell ref="AG2:AG6"/>
    <mergeCell ref="AH2:AP2"/>
    <mergeCell ref="AQ2:AV2"/>
    <mergeCell ref="AH3:AH6"/>
    <mergeCell ref="AI3:AI6"/>
    <mergeCell ref="AJ3:AP3"/>
    <mergeCell ref="AQ3:AR4"/>
    <mergeCell ref="AS3:AT4"/>
    <mergeCell ref="AU3:AV4"/>
    <mergeCell ref="AJ4:AP4"/>
    <mergeCell ref="AC5:AC6"/>
    <mergeCell ref="AD5:AD6"/>
    <mergeCell ref="AE5:AE6"/>
    <mergeCell ref="AF5:AF6"/>
    <mergeCell ref="AJ5:AJ6"/>
    <mergeCell ref="AK5:AK6"/>
    <mergeCell ref="AU5:AU6"/>
    <mergeCell ref="AV5:AV6"/>
    <mergeCell ref="A9:F9"/>
    <mergeCell ref="G9:AB9"/>
    <mergeCell ref="A10:F10"/>
    <mergeCell ref="G10:AB10"/>
    <mergeCell ref="AR5:AR6"/>
    <mergeCell ref="AS5:AS6"/>
    <mergeCell ref="AT5:AT6"/>
    <mergeCell ref="A14:E14"/>
    <mergeCell ref="G14:AB14"/>
    <mergeCell ref="A7:F7"/>
    <mergeCell ref="G7:AB7"/>
    <mergeCell ref="AL5:AL6"/>
    <mergeCell ref="AM5:AM6"/>
    <mergeCell ref="AN5:AN6"/>
    <mergeCell ref="AO5:AO6"/>
    <mergeCell ref="AP5:AP6"/>
    <mergeCell ref="AQ5:AQ6"/>
    <mergeCell ref="A8:F8"/>
    <mergeCell ref="G8:AB8"/>
    <mergeCell ref="A15:E15"/>
    <mergeCell ref="G15:AB15"/>
    <mergeCell ref="A16:E16"/>
    <mergeCell ref="G16:AB16"/>
    <mergeCell ref="A11:F11"/>
    <mergeCell ref="G11:AB11"/>
    <mergeCell ref="A12:E12"/>
    <mergeCell ref="G12:AB12"/>
    <mergeCell ref="A13:F13"/>
    <mergeCell ref="G13:AB13"/>
    <mergeCell ref="A20:E20"/>
    <mergeCell ref="G20:AB20"/>
    <mergeCell ref="A21:F21"/>
    <mergeCell ref="G21:AB21"/>
    <mergeCell ref="A22:F22"/>
    <mergeCell ref="G22:AB22"/>
    <mergeCell ref="A17:E17"/>
    <mergeCell ref="G17:AB17"/>
    <mergeCell ref="A18:F18"/>
    <mergeCell ref="G18:AB18"/>
    <mergeCell ref="A19:E19"/>
    <mergeCell ref="G19:AB19"/>
    <mergeCell ref="A26:F26"/>
    <mergeCell ref="G26:AB26"/>
    <mergeCell ref="A27:F27"/>
    <mergeCell ref="G27:AB27"/>
    <mergeCell ref="A28:F28"/>
    <mergeCell ref="G28:AB28"/>
    <mergeCell ref="A23:E23"/>
    <mergeCell ref="G23:AB23"/>
    <mergeCell ref="A24:F24"/>
    <mergeCell ref="G24:AB24"/>
    <mergeCell ref="A25:F25"/>
    <mergeCell ref="G25:AB25"/>
    <mergeCell ref="A32:F32"/>
    <mergeCell ref="G32:AB32"/>
    <mergeCell ref="A33:F33"/>
    <mergeCell ref="G33:AB33"/>
    <mergeCell ref="A34:F34"/>
    <mergeCell ref="G34:AB34"/>
    <mergeCell ref="A29:F29"/>
    <mergeCell ref="G29:AB29"/>
    <mergeCell ref="A30:E30"/>
    <mergeCell ref="G30:X30"/>
    <mergeCell ref="A31:F31"/>
    <mergeCell ref="G31:AB31"/>
    <mergeCell ref="A38:F38"/>
    <mergeCell ref="G38:AB38"/>
    <mergeCell ref="A39:F39"/>
    <mergeCell ref="G39:AB39"/>
    <mergeCell ref="A40:E40"/>
    <mergeCell ref="G40:X40"/>
    <mergeCell ref="A35:F35"/>
    <mergeCell ref="G35:AB35"/>
    <mergeCell ref="A36:F36"/>
    <mergeCell ref="G36:AB36"/>
    <mergeCell ref="A37:F37"/>
    <mergeCell ref="G37:AB37"/>
    <mergeCell ref="A44:F44"/>
    <mergeCell ref="G44:AB44"/>
    <mergeCell ref="A45:F45"/>
    <mergeCell ref="G45:AB45"/>
    <mergeCell ref="A46:E46"/>
    <mergeCell ref="G46:X46"/>
    <mergeCell ref="A41:E41"/>
    <mergeCell ref="G41:X41"/>
    <mergeCell ref="A42:F42"/>
    <mergeCell ref="G42:AB42"/>
    <mergeCell ref="A43:F43"/>
    <mergeCell ref="G43:AB43"/>
    <mergeCell ref="A50:E50"/>
    <mergeCell ref="G50:X50"/>
    <mergeCell ref="A51:F51"/>
    <mergeCell ref="G51:AB51"/>
    <mergeCell ref="A52:F52"/>
    <mergeCell ref="G52:AB52"/>
    <mergeCell ref="A47:F47"/>
    <mergeCell ref="G47:X47"/>
    <mergeCell ref="A48:F48"/>
    <mergeCell ref="G48:X48"/>
    <mergeCell ref="A49:F49"/>
    <mergeCell ref="G49:AB49"/>
    <mergeCell ref="AE52:AE53"/>
    <mergeCell ref="AO52:AO53"/>
    <mergeCell ref="A53:F53"/>
    <mergeCell ref="G53:X53"/>
    <mergeCell ref="A54:F54"/>
    <mergeCell ref="G54:X54"/>
    <mergeCell ref="AE54:AE55"/>
    <mergeCell ref="AO54:AO55"/>
    <mergeCell ref="A55:F55"/>
    <mergeCell ref="G55:X55"/>
    <mergeCell ref="A59:F59"/>
    <mergeCell ref="G59:AB59"/>
    <mergeCell ref="A60:F60"/>
    <mergeCell ref="G60:AB60"/>
    <mergeCell ref="A61:F61"/>
    <mergeCell ref="G61:AB61"/>
    <mergeCell ref="A56:E56"/>
    <mergeCell ref="G56:X56"/>
    <mergeCell ref="A57:F57"/>
    <mergeCell ref="G57:AB57"/>
    <mergeCell ref="A58:E58"/>
    <mergeCell ref="G58:X58"/>
    <mergeCell ref="A66:F66"/>
    <mergeCell ref="G66:AB66"/>
    <mergeCell ref="A67:F67"/>
    <mergeCell ref="G67:AB67"/>
    <mergeCell ref="A68:F68"/>
    <mergeCell ref="G68:AB68"/>
    <mergeCell ref="A62:E62"/>
    <mergeCell ref="G62:X62"/>
    <mergeCell ref="A63:AB63"/>
    <mergeCell ref="A64:F64"/>
    <mergeCell ref="G64:AB64"/>
    <mergeCell ref="A65:F65"/>
    <mergeCell ref="G65:AB65"/>
    <mergeCell ref="A69:AI72"/>
    <mergeCell ref="AJ69:AJ80"/>
    <mergeCell ref="AK69:AP70"/>
    <mergeCell ref="AQ69:AQ70"/>
    <mergeCell ref="AR69:AR70"/>
    <mergeCell ref="AS69:AS70"/>
    <mergeCell ref="A73:AI80"/>
    <mergeCell ref="AK73:AP73"/>
    <mergeCell ref="AK74:AP74"/>
    <mergeCell ref="AK75:AP75"/>
    <mergeCell ref="AK76:AP76"/>
    <mergeCell ref="AK77:AP78"/>
    <mergeCell ref="AQ77:AQ78"/>
    <mergeCell ref="AR77:AR78"/>
    <mergeCell ref="AS77:AS78"/>
    <mergeCell ref="AK79:AP80"/>
    <mergeCell ref="AQ79:AQ80"/>
    <mergeCell ref="AR79:AR80"/>
    <mergeCell ref="AS79:AS80"/>
    <mergeCell ref="AT79:AT80"/>
    <mergeCell ref="AU79:AU80"/>
    <mergeCell ref="AV79:AV80"/>
    <mergeCell ref="AT77:AT78"/>
    <mergeCell ref="AT69:AT70"/>
    <mergeCell ref="AU69:AU70"/>
    <mergeCell ref="AV69:AV70"/>
    <mergeCell ref="AK71:AP72"/>
    <mergeCell ref="AQ71:AQ72"/>
    <mergeCell ref="AR71:AR72"/>
    <mergeCell ref="AS71:AS72"/>
    <mergeCell ref="AT71:AT72"/>
    <mergeCell ref="AU71:AU72"/>
    <mergeCell ref="AV71:AV72"/>
    <mergeCell ref="AU77:AU78"/>
    <mergeCell ref="AV77:AV78"/>
  </mergeCells>
  <pageMargins left="1.0236220472440944" right="0.19685039370078741" top="0.62992125984251968" bottom="0.59055118110236227" header="0" footer="0"/>
  <pageSetup paperSize="9" scale="45" fitToHeight="3" orientation="landscape" verticalDpi="36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view="pageBreakPreview" zoomScale="60" workbookViewId="0">
      <selection activeCell="H4" sqref="H4"/>
    </sheetView>
  </sheetViews>
  <sheetFormatPr defaultColWidth="9.140625" defaultRowHeight="18.75" x14ac:dyDescent="0.3"/>
  <cols>
    <col min="1" max="1" width="20.7109375" style="76" customWidth="1"/>
    <col min="2" max="2" width="9.140625" style="76"/>
    <col min="3" max="3" width="54.85546875" style="76" customWidth="1"/>
    <col min="4" max="5" width="20.7109375" style="76" customWidth="1"/>
    <col min="6" max="16384" width="9.140625" style="76"/>
  </cols>
  <sheetData>
    <row r="1" spans="1:5" s="84" customFormat="1" ht="27.75" customHeight="1" x14ac:dyDescent="0.2">
      <c r="A1" s="90" t="s">
        <v>173</v>
      </c>
    </row>
    <row r="2" spans="1:5" s="88" customFormat="1" ht="39.950000000000003" customHeight="1" x14ac:dyDescent="0.2">
      <c r="A2" s="89" t="s">
        <v>172</v>
      </c>
      <c r="B2" s="339" t="s">
        <v>171</v>
      </c>
      <c r="C2" s="340"/>
      <c r="D2" s="89" t="s">
        <v>170</v>
      </c>
      <c r="E2" s="89" t="s">
        <v>169</v>
      </c>
    </row>
    <row r="3" spans="1:5" s="84" customFormat="1" ht="39.950000000000003" customHeight="1" x14ac:dyDescent="0.2">
      <c r="A3" s="80" t="s">
        <v>168</v>
      </c>
      <c r="B3" s="341" t="s">
        <v>55</v>
      </c>
      <c r="C3" s="285"/>
      <c r="D3" s="80" t="s">
        <v>218</v>
      </c>
      <c r="E3" s="80">
        <v>12</v>
      </c>
    </row>
    <row r="4" spans="1:5" s="84" customFormat="1" ht="39.950000000000003" customHeight="1" thickBot="1" x14ac:dyDescent="0.25">
      <c r="A4" s="87" t="s">
        <v>167</v>
      </c>
      <c r="B4" s="342" t="s">
        <v>130</v>
      </c>
      <c r="C4" s="343"/>
      <c r="D4" s="87">
        <v>5.6</v>
      </c>
      <c r="E4" s="87">
        <v>10</v>
      </c>
    </row>
    <row r="5" spans="1:5" s="84" customFormat="1" ht="19.5" thickBot="1" x14ac:dyDescent="0.25">
      <c r="A5" s="337" t="s">
        <v>166</v>
      </c>
      <c r="B5" s="338"/>
      <c r="C5" s="338"/>
      <c r="D5" s="86"/>
      <c r="E5" s="85">
        <f>SUM(E3:E4)</f>
        <v>22</v>
      </c>
    </row>
  </sheetData>
  <mergeCells count="4">
    <mergeCell ref="A5:C5"/>
    <mergeCell ref="B2:C2"/>
    <mergeCell ref="B3:C3"/>
    <mergeCell ref="B4:C4"/>
  </mergeCells>
  <pageMargins left="1.1023622047244095" right="0.31496062992125984" top="0.9448818897637796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view="pageBreakPreview" zoomScale="80" zoomScaleSheetLayoutView="80" workbookViewId="0">
      <selection activeCell="B32" sqref="B32"/>
    </sheetView>
  </sheetViews>
  <sheetFormatPr defaultRowHeight="12.75" x14ac:dyDescent="0.2"/>
  <cols>
    <col min="1" max="1" width="9.140625" style="40"/>
    <col min="2" max="2" width="117.85546875" customWidth="1"/>
  </cols>
  <sheetData>
    <row r="1" spans="1:2" ht="39" customHeight="1" thickBot="1" x14ac:dyDescent="0.25">
      <c r="A1" s="205" t="s">
        <v>182</v>
      </c>
      <c r="B1" s="205"/>
    </row>
    <row r="2" spans="1:2" ht="29.25" customHeight="1" thickBot="1" x14ac:dyDescent="0.25">
      <c r="A2" s="101" t="s">
        <v>181</v>
      </c>
      <c r="B2" s="100" t="s">
        <v>171</v>
      </c>
    </row>
    <row r="3" spans="1:2" ht="18.75" x14ac:dyDescent="0.2">
      <c r="A3" s="99"/>
      <c r="B3" s="98" t="s">
        <v>180</v>
      </c>
    </row>
    <row r="4" spans="1:2" ht="18.75" x14ac:dyDescent="0.2">
      <c r="A4" s="94">
        <v>1</v>
      </c>
      <c r="B4" s="93" t="s">
        <v>260</v>
      </c>
    </row>
    <row r="5" spans="1:2" ht="18.75" x14ac:dyDescent="0.2">
      <c r="A5" s="94">
        <v>2</v>
      </c>
      <c r="B5" s="93" t="s">
        <v>261</v>
      </c>
    </row>
    <row r="6" spans="1:2" ht="18.75" x14ac:dyDescent="0.2">
      <c r="A6" s="94">
        <v>3</v>
      </c>
      <c r="B6" s="93" t="s">
        <v>262</v>
      </c>
    </row>
    <row r="7" spans="1:2" ht="18.75" x14ac:dyDescent="0.2">
      <c r="A7" s="94">
        <v>4</v>
      </c>
      <c r="B7" s="93" t="s">
        <v>263</v>
      </c>
    </row>
    <row r="8" spans="1:2" ht="18.75" x14ac:dyDescent="0.2">
      <c r="A8" s="94">
        <v>5</v>
      </c>
      <c r="B8" s="93" t="s">
        <v>264</v>
      </c>
    </row>
    <row r="9" spans="1:2" ht="18.75" x14ac:dyDescent="0.2">
      <c r="A9" s="94">
        <v>6</v>
      </c>
      <c r="B9" s="93" t="s">
        <v>265</v>
      </c>
    </row>
    <row r="10" spans="1:2" ht="18.75" x14ac:dyDescent="0.2">
      <c r="A10" s="94">
        <v>7</v>
      </c>
      <c r="B10" s="96" t="s">
        <v>266</v>
      </c>
    </row>
    <row r="11" spans="1:2" ht="18.75" x14ac:dyDescent="0.2">
      <c r="A11" s="94">
        <v>8</v>
      </c>
      <c r="B11" s="96" t="s">
        <v>267</v>
      </c>
    </row>
    <row r="12" spans="1:2" ht="18.75" x14ac:dyDescent="0.2">
      <c r="A12" s="94">
        <v>9</v>
      </c>
      <c r="B12" s="96" t="s">
        <v>183</v>
      </c>
    </row>
    <row r="13" spans="1:2" ht="18.75" x14ac:dyDescent="0.2">
      <c r="A13" s="97"/>
      <c r="B13" s="95" t="s">
        <v>179</v>
      </c>
    </row>
    <row r="14" spans="1:2" ht="18.75" x14ac:dyDescent="0.2">
      <c r="A14" s="94">
        <v>1</v>
      </c>
      <c r="B14" s="96" t="s">
        <v>268</v>
      </c>
    </row>
    <row r="15" spans="1:2" ht="18.75" x14ac:dyDescent="0.2">
      <c r="A15" s="94">
        <v>2</v>
      </c>
      <c r="B15" s="96" t="s">
        <v>269</v>
      </c>
    </row>
    <row r="16" spans="1:2" ht="18.75" x14ac:dyDescent="0.3">
      <c r="A16" s="94">
        <v>3</v>
      </c>
      <c r="B16" s="103" t="s">
        <v>270</v>
      </c>
    </row>
    <row r="17" spans="1:2" ht="18.75" x14ac:dyDescent="0.3">
      <c r="A17" s="94">
        <v>4</v>
      </c>
      <c r="B17" s="103" t="s">
        <v>271</v>
      </c>
    </row>
    <row r="18" spans="1:2" ht="18.75" x14ac:dyDescent="0.3">
      <c r="A18" s="94">
        <v>5</v>
      </c>
      <c r="B18" s="143" t="s">
        <v>272</v>
      </c>
    </row>
    <row r="19" spans="1:2" ht="18.75" x14ac:dyDescent="0.3">
      <c r="A19" s="94">
        <v>6</v>
      </c>
      <c r="B19" s="143" t="s">
        <v>273</v>
      </c>
    </row>
    <row r="20" spans="1:2" ht="18" customHeight="1" x14ac:dyDescent="0.2">
      <c r="A20" s="94"/>
      <c r="B20" s="95" t="s">
        <v>178</v>
      </c>
    </row>
    <row r="21" spans="1:2" ht="18.75" customHeight="1" x14ac:dyDescent="0.2">
      <c r="A21" s="94">
        <v>1</v>
      </c>
      <c r="B21" s="93" t="s">
        <v>177</v>
      </c>
    </row>
    <row r="22" spans="1:2" ht="18.75" customHeight="1" x14ac:dyDescent="0.2">
      <c r="A22" s="94"/>
      <c r="B22" s="95" t="s">
        <v>176</v>
      </c>
    </row>
    <row r="23" spans="1:2" ht="18.75" x14ac:dyDescent="0.2">
      <c r="A23" s="94">
        <v>1</v>
      </c>
      <c r="B23" s="93" t="s">
        <v>175</v>
      </c>
    </row>
    <row r="24" spans="1:2" ht="19.5" thickBot="1" x14ac:dyDescent="0.25">
      <c r="A24" s="92">
        <v>2</v>
      </c>
      <c r="B24" s="91" t="s">
        <v>174</v>
      </c>
    </row>
    <row r="25" spans="1:2" ht="15.75" x14ac:dyDescent="0.2">
      <c r="A25" s="39"/>
    </row>
  </sheetData>
  <mergeCells count="1">
    <mergeCell ref="A1:B1"/>
  </mergeCells>
  <printOptions horizontalCentered="1"/>
  <pageMargins left="0.39370078740157483" right="0.31496062992125984" top="0.94488188976377963" bottom="0.74803149606299213" header="0" footer="0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Титульный лист</vt:lpstr>
      <vt:lpstr>1. График учебного процесса</vt:lpstr>
      <vt:lpstr>2. Сводные данные</vt:lpstr>
      <vt:lpstr>3. Учебный план</vt:lpstr>
      <vt:lpstr>4. Практика</vt:lpstr>
      <vt:lpstr>5. Кабинеты</vt:lpstr>
      <vt:lpstr>'1. График учебного процесса'!Область_печати</vt:lpstr>
      <vt:lpstr>'2. Сводные данные'!Область_печати</vt:lpstr>
      <vt:lpstr>'Титульный лист'!Область_печати</vt:lpstr>
    </vt:vector>
  </TitlesOfParts>
  <Company>GSK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Инна Владимировна</cp:lastModifiedBy>
  <cp:lastPrinted>2022-12-03T11:39:54Z</cp:lastPrinted>
  <dcterms:created xsi:type="dcterms:W3CDTF">2000-09-22T08:18:45Z</dcterms:created>
  <dcterms:modified xsi:type="dcterms:W3CDTF">2026-03-30T07:03:50Z</dcterms:modified>
</cp:coreProperties>
</file>